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ethomas15\OneDrive - Federal Bureau of Investigation\Desktop\"/>
    </mc:Choice>
  </mc:AlternateContent>
  <xr:revisionPtr revIDLastSave="0" documentId="13_ncr:1_{3B14052C-A762-4AD8-BC25-49ADDB922AA0}" xr6:coauthVersionLast="47" xr6:coauthVersionMax="47" xr10:uidLastSave="{00000000-0000-0000-0000-000000000000}"/>
  <bookViews>
    <workbookView xWindow="1845" yWindow="4875" windowWidth="27315" windowHeight="11070" firstSheet="9" activeTab="19" xr2:uid="{6BE9ADB9-2D4C-4F25-9AC6-313839F8A09F}"/>
  </bookViews>
  <sheets>
    <sheet name="INDEX" sheetId="50" r:id="rId1"/>
    <sheet name="Table 1" sheetId="1" r:id="rId2"/>
    <sheet name="Table 2" sheetId="2" r:id="rId3"/>
    <sheet name="Table 3" sheetId="3" r:id="rId4"/>
    <sheet name="Table 4" sheetId="4" r:id="rId5"/>
    <sheet name="Table 5" sheetId="5" r:id="rId6"/>
    <sheet name="Table 6" sheetId="6" r:id="rId7"/>
    <sheet name="Table 7" sheetId="7" r:id="rId8"/>
    <sheet name="Table 8" sheetId="8" r:id="rId9"/>
    <sheet name="Table 9" sheetId="9" r:id="rId10"/>
    <sheet name="Table 10" sheetId="10" r:id="rId11"/>
    <sheet name="Table 11" sheetId="11" r:id="rId12"/>
    <sheet name="Table 12" sheetId="12" r:id="rId13"/>
    <sheet name="Table 13" sheetId="13" r:id="rId14"/>
    <sheet name="Table 14" sheetId="14" r:id="rId15"/>
    <sheet name="Table 15" sheetId="15" r:id="rId16"/>
    <sheet name="Table 16" sheetId="16" r:id="rId17"/>
    <sheet name="Table 17" sheetId="17" r:id="rId18"/>
    <sheet name="Table 18" sheetId="18" r:id="rId19"/>
    <sheet name="Table 19" sheetId="19" r:id="rId20"/>
    <sheet name="Table 20" sheetId="21" r:id="rId21"/>
    <sheet name="Table 21" sheetId="22" r:id="rId22"/>
    <sheet name="Table 22" sheetId="23" r:id="rId23"/>
    <sheet name="Table 23" sheetId="24" r:id="rId24"/>
    <sheet name="Table 24" sheetId="25" r:id="rId25"/>
    <sheet name="Table 25" sheetId="26" r:id="rId26"/>
    <sheet name="Table 26" sheetId="27" r:id="rId27"/>
    <sheet name="Table 27" sheetId="28" r:id="rId28"/>
    <sheet name="Table 28" sheetId="29" r:id="rId29"/>
    <sheet name="Table 29" sheetId="30" r:id="rId30"/>
    <sheet name="Table 30" sheetId="49" r:id="rId31"/>
    <sheet name="Table 31" sheetId="32" r:id="rId32"/>
    <sheet name="Table 32" sheetId="33" r:id="rId33"/>
    <sheet name="Table 33" sheetId="34" r:id="rId34"/>
    <sheet name="Table 34" sheetId="35" r:id="rId35"/>
    <sheet name="Table 35" sheetId="36" r:id="rId36"/>
    <sheet name="Table 36" sheetId="37" r:id="rId37"/>
    <sheet name="Table 37" sheetId="38" r:id="rId38"/>
    <sheet name="Table 38" sheetId="39" r:id="rId39"/>
    <sheet name="Table 39" sheetId="40" r:id="rId40"/>
    <sheet name="Table 40" sheetId="41" r:id="rId41"/>
    <sheet name="Table 41" sheetId="42" r:id="rId42"/>
    <sheet name="Table 42 " sheetId="43" r:id="rId43"/>
    <sheet name="Table 43" sheetId="44" r:id="rId44"/>
    <sheet name="Table 44" sheetId="45" r:id="rId45"/>
    <sheet name="Table 45" sheetId="46" r:id="rId46"/>
    <sheet name="Table 46" sheetId="47" r:id="rId47"/>
    <sheet name="Table 47" sheetId="48" r:id="rId4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35" l="1"/>
  <c r="C125" i="26" l="1"/>
  <c r="C139" i="26"/>
  <c r="B20" i="5"/>
  <c r="C62" i="24"/>
  <c r="C61" i="24"/>
  <c r="C60" i="24"/>
  <c r="X14" i="23"/>
  <c r="X7" i="23"/>
  <c r="B63" i="1" l="1"/>
  <c r="B32" i="1"/>
  <c r="B12" i="1"/>
  <c r="C7" i="1" l="1"/>
  <c r="D6" i="36"/>
  <c r="D12" i="35"/>
  <c r="B17" i="2"/>
  <c r="C6" i="26"/>
  <c r="C8" i="24"/>
  <c r="C7" i="24"/>
  <c r="E6" i="25"/>
  <c r="F6" i="25"/>
  <c r="G6" i="25"/>
  <c r="H6" i="25"/>
  <c r="I6" i="25"/>
  <c r="J6" i="25"/>
  <c r="K6" i="25"/>
  <c r="L6" i="25"/>
  <c r="M6" i="25"/>
  <c r="D6" i="25"/>
  <c r="E10" i="25"/>
  <c r="F10" i="25"/>
  <c r="G10" i="25"/>
  <c r="H10" i="25"/>
  <c r="I10" i="25"/>
  <c r="J10" i="25"/>
  <c r="K10" i="25"/>
  <c r="L10" i="25"/>
  <c r="M10" i="25"/>
  <c r="D10" i="25"/>
  <c r="E16" i="25"/>
  <c r="F16" i="25"/>
  <c r="G16" i="25"/>
  <c r="H16" i="25"/>
  <c r="I16" i="25"/>
  <c r="J16" i="25"/>
  <c r="K16" i="25"/>
  <c r="L16" i="25"/>
  <c r="M16" i="25"/>
  <c r="D16" i="25"/>
  <c r="E28" i="25"/>
  <c r="F28" i="25"/>
  <c r="G28" i="25"/>
  <c r="H28" i="25"/>
  <c r="I28" i="25"/>
  <c r="J28" i="25"/>
  <c r="K28" i="25"/>
  <c r="L28" i="25"/>
  <c r="M28" i="25"/>
  <c r="D28" i="25"/>
  <c r="E38" i="25"/>
  <c r="F38" i="25"/>
  <c r="G38" i="25"/>
  <c r="H38" i="25"/>
  <c r="I38" i="25"/>
  <c r="J38" i="25"/>
  <c r="K38" i="25"/>
  <c r="L38" i="25"/>
  <c r="M38" i="25"/>
  <c r="D38" i="25"/>
  <c r="E51" i="25"/>
  <c r="F51" i="25"/>
  <c r="G51" i="25"/>
  <c r="H51" i="25"/>
  <c r="I51" i="25"/>
  <c r="J51" i="25"/>
  <c r="K51" i="25"/>
  <c r="L51" i="25"/>
  <c r="M51" i="25"/>
  <c r="D51" i="25"/>
  <c r="E84" i="25"/>
  <c r="F84" i="25"/>
  <c r="G84" i="25"/>
  <c r="H84" i="25"/>
  <c r="I84" i="25"/>
  <c r="J84" i="25"/>
  <c r="K84" i="25"/>
  <c r="L84" i="25"/>
  <c r="M84" i="25"/>
  <c r="D84" i="25"/>
  <c r="E87" i="25"/>
  <c r="F87" i="25"/>
  <c r="G87" i="25"/>
  <c r="H87" i="25"/>
  <c r="I87" i="25"/>
  <c r="J87" i="25"/>
  <c r="K87" i="25"/>
  <c r="L87" i="25"/>
  <c r="M87" i="25"/>
  <c r="D87" i="25"/>
  <c r="E101" i="25"/>
  <c r="F101" i="25"/>
  <c r="G101" i="25"/>
  <c r="H101" i="25"/>
  <c r="I101" i="25"/>
  <c r="J101" i="25"/>
  <c r="K101" i="25"/>
  <c r="L101" i="25"/>
  <c r="M101" i="25"/>
  <c r="D101" i="25"/>
  <c r="J107" i="25"/>
  <c r="K107" i="25"/>
  <c r="L107" i="25"/>
  <c r="M107" i="25"/>
  <c r="I107" i="25"/>
  <c r="J100" i="24"/>
  <c r="K100" i="24"/>
  <c r="L100" i="24"/>
  <c r="M100" i="24"/>
  <c r="I100" i="24"/>
  <c r="M80" i="24"/>
  <c r="M77" i="24"/>
  <c r="M53" i="24"/>
  <c r="M47" i="24"/>
  <c r="M34" i="24"/>
  <c r="M24" i="24"/>
  <c r="L24" i="24"/>
  <c r="M12" i="24"/>
  <c r="M9" i="24"/>
  <c r="M6" i="24"/>
  <c r="C96" i="24"/>
  <c r="C95" i="24"/>
  <c r="M94" i="24"/>
  <c r="C108" i="24"/>
  <c r="C107" i="24"/>
  <c r="D47" i="24"/>
  <c r="C51" i="24"/>
  <c r="C49" i="24"/>
  <c r="C43" i="24"/>
  <c r="C36" i="24"/>
  <c r="C41" i="24"/>
  <c r="C37" i="24"/>
  <c r="C31" i="24"/>
  <c r="C26" i="24"/>
  <c r="C27" i="24"/>
  <c r="C23" i="24"/>
  <c r="C21" i="24"/>
  <c r="C20" i="24"/>
  <c r="C14" i="24"/>
  <c r="C13" i="24"/>
  <c r="C11" i="24"/>
  <c r="C10" i="24"/>
  <c r="C104" i="24"/>
  <c r="C101" i="24"/>
  <c r="C99" i="24"/>
  <c r="C97" i="24"/>
  <c r="C98" i="24"/>
  <c r="C92" i="24"/>
  <c r="C93" i="24"/>
  <c r="C90" i="24"/>
  <c r="C82" i="24"/>
  <c r="C85" i="24"/>
  <c r="C79" i="24"/>
  <c r="C78" i="24"/>
  <c r="C77" i="24"/>
  <c r="C76" i="24"/>
  <c r="C75" i="24"/>
  <c r="C74" i="24"/>
  <c r="C64" i="24"/>
  <c r="C56" i="24"/>
  <c r="C52" i="24"/>
  <c r="C48" i="24"/>
  <c r="C46" i="24"/>
  <c r="C44" i="24"/>
  <c r="C40" i="24"/>
  <c r="C35" i="24"/>
  <c r="C33" i="24"/>
  <c r="C25" i="24"/>
  <c r="C22" i="24"/>
  <c r="C15" i="24"/>
  <c r="C8" i="25"/>
  <c r="C7" i="25"/>
  <c r="C9" i="25"/>
  <c r="C6" i="25"/>
  <c r="C12" i="25"/>
  <c r="C13" i="25"/>
  <c r="C14" i="25"/>
  <c r="C15" i="25"/>
  <c r="C11" i="25"/>
  <c r="C10" i="25"/>
  <c r="C19" i="25"/>
  <c r="C18" i="25"/>
  <c r="C20" i="25"/>
  <c r="C21" i="25"/>
  <c r="C22" i="25"/>
  <c r="C23" i="25"/>
  <c r="C24" i="25"/>
  <c r="C25" i="25"/>
  <c r="C26" i="25"/>
  <c r="C17" i="25"/>
  <c r="C16" i="25"/>
  <c r="C27" i="25"/>
  <c r="C30" i="25"/>
  <c r="C31" i="25"/>
  <c r="C32" i="25"/>
  <c r="C33" i="25"/>
  <c r="C34" i="25"/>
  <c r="C35" i="25"/>
  <c r="C36" i="25"/>
  <c r="C37" i="25"/>
  <c r="C29" i="25"/>
  <c r="C28" i="25"/>
  <c r="C40" i="25"/>
  <c r="C41" i="25"/>
  <c r="C42" i="25"/>
  <c r="C43" i="25"/>
  <c r="C44" i="25"/>
  <c r="C45" i="25"/>
  <c r="C46" i="25"/>
  <c r="C47" i="25"/>
  <c r="C48" i="25"/>
  <c r="C49" i="25"/>
  <c r="C50" i="25"/>
  <c r="C39" i="25"/>
  <c r="C38" i="25"/>
  <c r="C53" i="25"/>
  <c r="C54" i="25"/>
  <c r="C55" i="25"/>
  <c r="C52" i="25"/>
  <c r="C51" i="25"/>
  <c r="C56" i="25"/>
  <c r="C77" i="25"/>
  <c r="C70" i="25"/>
  <c r="C64" i="25"/>
  <c r="C72" i="25"/>
  <c r="C74" i="25"/>
  <c r="C75" i="25"/>
  <c r="C76" i="25"/>
  <c r="C78" i="25"/>
  <c r="C79" i="25"/>
  <c r="C80" i="25"/>
  <c r="C81" i="25"/>
  <c r="C63" i="25"/>
  <c r="C82" i="25"/>
  <c r="C83" i="25"/>
  <c r="C86" i="25"/>
  <c r="C85" i="25"/>
  <c r="C84" i="25"/>
  <c r="C89" i="25"/>
  <c r="C90" i="25"/>
  <c r="C91" i="25"/>
  <c r="C92" i="25"/>
  <c r="C93" i="25"/>
  <c r="C94" i="25"/>
  <c r="C95" i="25"/>
  <c r="C96" i="25"/>
  <c r="C97" i="25"/>
  <c r="C98" i="25"/>
  <c r="C99" i="25"/>
  <c r="C100" i="25"/>
  <c r="C88" i="25"/>
  <c r="C87" i="25"/>
  <c r="C101" i="25"/>
  <c r="C106" i="25"/>
  <c r="C112" i="25"/>
  <c r="C115" i="25"/>
  <c r="C114" i="25"/>
  <c r="C109" i="25"/>
  <c r="C110" i="25"/>
  <c r="C111" i="25"/>
  <c r="C108" i="25"/>
  <c r="C107" i="25"/>
  <c r="C113" i="25"/>
  <c r="C116" i="25"/>
  <c r="K6" i="29"/>
  <c r="C6" i="29"/>
  <c r="B6" i="29"/>
  <c r="C5" i="29"/>
  <c r="C37" i="32"/>
  <c r="C9" i="32"/>
  <c r="D32" i="33"/>
  <c r="C32" i="33"/>
  <c r="C28" i="33"/>
  <c r="C29" i="33"/>
  <c r="C30" i="33"/>
  <c r="C24" i="33"/>
  <c r="C8" i="33"/>
  <c r="C9" i="33"/>
  <c r="C11" i="33"/>
  <c r="C13" i="33"/>
  <c r="C16" i="33"/>
  <c r="C17" i="33"/>
  <c r="C18" i="33"/>
  <c r="C21" i="33"/>
  <c r="C54" i="34"/>
  <c r="C6" i="34"/>
  <c r="D31" i="34"/>
  <c r="J6" i="34"/>
  <c r="I6" i="34"/>
  <c r="H12" i="35"/>
  <c r="G12" i="35"/>
  <c r="C10" i="36"/>
  <c r="C9" i="36"/>
  <c r="C8" i="36"/>
  <c r="C7" i="36"/>
  <c r="C6" i="36"/>
  <c r="C5" i="36"/>
  <c r="E6" i="36"/>
  <c r="F6" i="36"/>
  <c r="G6" i="36"/>
  <c r="H6" i="36"/>
  <c r="I6" i="36"/>
  <c r="J6" i="36"/>
  <c r="K6" i="36"/>
  <c r="E10" i="36"/>
  <c r="F10" i="36"/>
  <c r="G10" i="36"/>
  <c r="H10" i="36"/>
  <c r="I10" i="36"/>
  <c r="J10" i="36"/>
  <c r="K10" i="36"/>
  <c r="L10" i="36"/>
  <c r="D10" i="36"/>
  <c r="C13" i="36"/>
  <c r="C12" i="36"/>
  <c r="C11" i="36"/>
  <c r="M24" i="37"/>
  <c r="M5" i="37"/>
  <c r="L5" i="37"/>
  <c r="D5" i="37"/>
  <c r="C5" i="37"/>
  <c r="C54" i="38"/>
  <c r="C53" i="38"/>
  <c r="C52" i="38"/>
  <c r="C51" i="38"/>
  <c r="C50" i="38"/>
  <c r="C49" i="38"/>
  <c r="M48" i="38"/>
  <c r="L48" i="38"/>
  <c r="D48" i="38"/>
  <c r="C48" i="38"/>
  <c r="C29" i="38"/>
  <c r="C30" i="38"/>
  <c r="C31" i="38"/>
  <c r="C32" i="38"/>
  <c r="C33" i="38"/>
  <c r="C34" i="38"/>
  <c r="C35" i="38"/>
  <c r="C36" i="38"/>
  <c r="C37" i="38"/>
  <c r="C38" i="38"/>
  <c r="C39" i="38"/>
  <c r="C40" i="38"/>
  <c r="C41" i="38"/>
  <c r="C42" i="38"/>
  <c r="C43" i="38"/>
  <c r="C44" i="38"/>
  <c r="C45" i="38"/>
  <c r="C46" i="38"/>
  <c r="C47" i="38"/>
  <c r="C27" i="38"/>
  <c r="M26" i="38"/>
  <c r="L26" i="38"/>
  <c r="K26" i="38"/>
  <c r="D26" i="38"/>
  <c r="C26" i="38"/>
  <c r="K6" i="38"/>
  <c r="C15" i="38"/>
  <c r="C8" i="38"/>
  <c r="C10" i="38"/>
  <c r="C11" i="38"/>
  <c r="C12" i="38"/>
  <c r="C13" i="38"/>
  <c r="C14" i="38"/>
  <c r="C16" i="38"/>
  <c r="C17" i="38"/>
  <c r="C18" i="38"/>
  <c r="C21" i="38"/>
  <c r="C22" i="38"/>
  <c r="C23" i="38"/>
  <c r="C24" i="38"/>
  <c r="C25" i="38"/>
  <c r="C7" i="38"/>
  <c r="M6" i="38"/>
  <c r="B11" i="39"/>
  <c r="B12" i="39"/>
  <c r="B13" i="39"/>
  <c r="B14" i="39"/>
  <c r="B10" i="39"/>
  <c r="B9" i="39"/>
  <c r="B8" i="39"/>
  <c r="B7" i="39"/>
  <c r="B6" i="39"/>
  <c r="B5" i="39"/>
  <c r="C17" i="40"/>
  <c r="C16" i="40"/>
  <c r="C11" i="40"/>
  <c r="C12" i="40"/>
  <c r="C13" i="40"/>
  <c r="C14" i="40"/>
  <c r="C15" i="40"/>
  <c r="C10" i="40"/>
  <c r="C9" i="40"/>
  <c r="E6" i="40"/>
  <c r="F6" i="40"/>
  <c r="G6" i="40"/>
  <c r="H6" i="40"/>
  <c r="I6" i="40"/>
  <c r="J6" i="40"/>
  <c r="K6" i="40"/>
  <c r="L6" i="40"/>
  <c r="M6" i="40"/>
  <c r="D6" i="40"/>
  <c r="L5" i="40"/>
  <c r="D5" i="40"/>
  <c r="C7" i="40"/>
  <c r="C6" i="40"/>
  <c r="M8" i="40"/>
  <c r="D5" i="41"/>
  <c r="E5" i="41"/>
  <c r="F5" i="41"/>
  <c r="G5" i="41"/>
  <c r="H5" i="41"/>
  <c r="I5" i="41"/>
  <c r="J5" i="41"/>
  <c r="K5" i="41"/>
  <c r="C5" i="41"/>
  <c r="B7" i="41"/>
  <c r="B8" i="41"/>
  <c r="B9" i="41"/>
  <c r="B10" i="41"/>
  <c r="B11" i="41"/>
  <c r="B12" i="41"/>
  <c r="B13" i="41"/>
  <c r="B14" i="41"/>
  <c r="B15" i="41"/>
  <c r="B16" i="41"/>
  <c r="B6" i="41"/>
  <c r="B5" i="41" s="1"/>
  <c r="C14" i="43"/>
  <c r="C5" i="43"/>
  <c r="C7" i="43"/>
  <c r="C8" i="43"/>
  <c r="C9" i="43"/>
  <c r="C10" i="43"/>
  <c r="C13" i="43"/>
  <c r="C15" i="43"/>
  <c r="C16" i="43"/>
  <c r="C17" i="43"/>
  <c r="C18" i="43"/>
  <c r="C6" i="43"/>
  <c r="C34" i="46"/>
  <c r="L6" i="46"/>
  <c r="E6" i="46"/>
  <c r="C58" i="46"/>
  <c r="C5" i="46"/>
  <c r="C57" i="46"/>
  <c r="C56" i="46"/>
  <c r="C55" i="46"/>
  <c r="C54" i="46"/>
  <c r="C53" i="46"/>
  <c r="C52" i="46"/>
  <c r="C51" i="46"/>
  <c r="C36" i="46"/>
  <c r="C37" i="46"/>
  <c r="C38" i="46"/>
  <c r="C39" i="46"/>
  <c r="C40" i="46"/>
  <c r="C41" i="46"/>
  <c r="C42" i="46"/>
  <c r="C43" i="46"/>
  <c r="C44" i="46"/>
  <c r="C45" i="46"/>
  <c r="C46" i="46"/>
  <c r="C47" i="46"/>
  <c r="C48" i="46"/>
  <c r="C49" i="46"/>
  <c r="C50" i="46"/>
  <c r="C35" i="46"/>
  <c r="C19" i="46"/>
  <c r="C20" i="46"/>
  <c r="C21" i="46"/>
  <c r="C23" i="46"/>
  <c r="C24" i="46"/>
  <c r="C25" i="46"/>
  <c r="C26" i="46"/>
  <c r="C27" i="46"/>
  <c r="C28" i="46"/>
  <c r="C29" i="46"/>
  <c r="C30" i="46"/>
  <c r="C31" i="46"/>
  <c r="C32" i="46"/>
  <c r="C18" i="46"/>
  <c r="C8" i="46"/>
  <c r="C9" i="46"/>
  <c r="C10" i="46"/>
  <c r="C11" i="46"/>
  <c r="C12" i="46"/>
  <c r="C13" i="46"/>
  <c r="C14" i="46"/>
  <c r="C15" i="46"/>
  <c r="C16" i="46"/>
  <c r="C17" i="46"/>
  <c r="C7" i="46"/>
  <c r="M6" i="46"/>
  <c r="D6" i="46"/>
  <c r="C6" i="46"/>
  <c r="C16" i="47"/>
  <c r="C17" i="47"/>
  <c r="C18" i="47"/>
  <c r="C19" i="47"/>
  <c r="C20" i="47"/>
  <c r="C21" i="47"/>
  <c r="C22" i="47"/>
  <c r="C23" i="47"/>
  <c r="C24" i="47"/>
  <c r="C25" i="47"/>
  <c r="C26" i="47"/>
  <c r="C27" i="47"/>
  <c r="C15" i="47"/>
  <c r="C14" i="47"/>
  <c r="C7" i="47"/>
  <c r="C8" i="47"/>
  <c r="C9" i="47"/>
  <c r="C10" i="47"/>
  <c r="C11" i="47"/>
  <c r="C12" i="47"/>
  <c r="C13" i="47"/>
  <c r="C6" i="47"/>
  <c r="C5" i="47"/>
  <c r="C102" i="24"/>
  <c r="C103" i="24"/>
  <c r="C105" i="24"/>
  <c r="E94" i="24"/>
  <c r="F94" i="24"/>
  <c r="G94" i="24"/>
  <c r="H94" i="24"/>
  <c r="I94" i="24"/>
  <c r="J94" i="24"/>
  <c r="K94" i="24"/>
  <c r="L94" i="24"/>
  <c r="D94" i="24"/>
  <c r="C83" i="24"/>
  <c r="C84" i="24"/>
  <c r="C86" i="24"/>
  <c r="C87" i="24"/>
  <c r="C88" i="24"/>
  <c r="C89" i="24"/>
  <c r="C91" i="24"/>
  <c r="C81" i="24"/>
  <c r="C80" i="24" s="1"/>
  <c r="E80" i="24"/>
  <c r="F80" i="24"/>
  <c r="G80" i="24"/>
  <c r="H80" i="24"/>
  <c r="I80" i="24"/>
  <c r="J80" i="24"/>
  <c r="K80" i="24"/>
  <c r="L80" i="24"/>
  <c r="D80" i="24"/>
  <c r="E77" i="24"/>
  <c r="F77" i="24"/>
  <c r="G77" i="24"/>
  <c r="H77" i="24"/>
  <c r="I77" i="24"/>
  <c r="J77" i="24"/>
  <c r="K77" i="24"/>
  <c r="L77" i="24"/>
  <c r="D77" i="24"/>
  <c r="C55" i="24"/>
  <c r="C57" i="24"/>
  <c r="C58" i="24"/>
  <c r="C59" i="24"/>
  <c r="C63" i="24"/>
  <c r="C65" i="24"/>
  <c r="C66" i="24"/>
  <c r="C67" i="24"/>
  <c r="C68" i="24"/>
  <c r="C69" i="24"/>
  <c r="C70" i="24"/>
  <c r="C71" i="24"/>
  <c r="C72" i="24"/>
  <c r="C73" i="24"/>
  <c r="C54" i="24"/>
  <c r="C53" i="24" s="1"/>
  <c r="E53" i="24"/>
  <c r="F53" i="24"/>
  <c r="G53" i="24"/>
  <c r="H53" i="24"/>
  <c r="I53" i="24"/>
  <c r="J53" i="24"/>
  <c r="K53" i="24"/>
  <c r="L53" i="24"/>
  <c r="D53" i="24"/>
  <c r="C50" i="24"/>
  <c r="E47" i="24"/>
  <c r="F47" i="24"/>
  <c r="G47" i="24"/>
  <c r="H47" i="24"/>
  <c r="I47" i="24"/>
  <c r="J47" i="24"/>
  <c r="K47" i="24"/>
  <c r="L47" i="24"/>
  <c r="C38" i="24"/>
  <c r="C39" i="24"/>
  <c r="C42" i="24"/>
  <c r="C45" i="24"/>
  <c r="E34" i="24"/>
  <c r="F34" i="24"/>
  <c r="G34" i="24"/>
  <c r="H34" i="24"/>
  <c r="I34" i="24"/>
  <c r="J34" i="24"/>
  <c r="K34" i="24"/>
  <c r="L34" i="24"/>
  <c r="D34" i="24"/>
  <c r="D24" i="24"/>
  <c r="E24" i="24"/>
  <c r="F24" i="24"/>
  <c r="G24" i="24"/>
  <c r="H24" i="24"/>
  <c r="I24" i="24"/>
  <c r="J24" i="24"/>
  <c r="K24" i="24"/>
  <c r="C28" i="24"/>
  <c r="C29" i="24"/>
  <c r="C30" i="24"/>
  <c r="C32" i="24"/>
  <c r="C16" i="24"/>
  <c r="C17" i="24"/>
  <c r="C18" i="24"/>
  <c r="C19" i="24"/>
  <c r="E12" i="24"/>
  <c r="F12" i="24"/>
  <c r="G12" i="24"/>
  <c r="H12" i="24"/>
  <c r="I12" i="24"/>
  <c r="J12" i="24"/>
  <c r="K12" i="24"/>
  <c r="L12" i="24"/>
  <c r="D12" i="24"/>
  <c r="E9" i="24"/>
  <c r="F9" i="24"/>
  <c r="G9" i="24"/>
  <c r="H9" i="24"/>
  <c r="I9" i="24"/>
  <c r="J9" i="24"/>
  <c r="K9" i="24"/>
  <c r="L9" i="24"/>
  <c r="D9" i="24"/>
  <c r="C9" i="24" s="1"/>
  <c r="E6" i="24"/>
  <c r="E5" i="24" s="1"/>
  <c r="F6" i="24"/>
  <c r="F5" i="24" s="1"/>
  <c r="G6" i="24"/>
  <c r="G5" i="24" s="1"/>
  <c r="H6" i="24"/>
  <c r="H5" i="24" s="1"/>
  <c r="I6" i="24"/>
  <c r="I5" i="24" s="1"/>
  <c r="J6" i="24"/>
  <c r="J5" i="24" s="1"/>
  <c r="K6" i="24"/>
  <c r="K5" i="24" s="1"/>
  <c r="L6" i="24"/>
  <c r="L5" i="24" s="1"/>
  <c r="D6" i="24"/>
  <c r="C6" i="24" s="1"/>
  <c r="G6" i="22"/>
  <c r="F6" i="22"/>
  <c r="C15" i="21"/>
  <c r="C14" i="21"/>
  <c r="C16" i="21"/>
  <c r="C13" i="21"/>
  <c r="C12" i="21"/>
  <c r="C6" i="21"/>
  <c r="M6" i="21"/>
  <c r="M5" i="21"/>
  <c r="E5" i="15"/>
  <c r="F5" i="15"/>
  <c r="G5" i="15"/>
  <c r="H5" i="15"/>
  <c r="I5" i="15"/>
  <c r="J5" i="15"/>
  <c r="K5" i="15"/>
  <c r="D5" i="15"/>
  <c r="B10" i="2"/>
  <c r="B6" i="2"/>
  <c r="C13" i="7"/>
  <c r="C5" i="11"/>
  <c r="B5" i="11"/>
  <c r="D5" i="11"/>
  <c r="E5" i="11"/>
  <c r="F5" i="11"/>
  <c r="G5" i="11"/>
  <c r="H5" i="11"/>
  <c r="I5" i="11"/>
  <c r="J5" i="11"/>
  <c r="B5" i="10"/>
  <c r="C5" i="10"/>
  <c r="D5" i="10"/>
  <c r="E5" i="10"/>
  <c r="F5" i="10"/>
  <c r="G5" i="10"/>
  <c r="H5" i="10"/>
  <c r="I5" i="10"/>
  <c r="J5" i="10"/>
  <c r="B5" i="6"/>
  <c r="C6" i="8"/>
  <c r="B7" i="8"/>
  <c r="K13" i="5"/>
  <c r="B19" i="5"/>
  <c r="C13" i="5"/>
  <c r="B15" i="5"/>
  <c r="B16" i="5"/>
  <c r="B17" i="5"/>
  <c r="B18" i="5"/>
  <c r="B14" i="5"/>
  <c r="B8" i="5"/>
  <c r="B9" i="5"/>
  <c r="B10" i="5"/>
  <c r="B11" i="5"/>
  <c r="B12" i="5"/>
  <c r="B7" i="5"/>
  <c r="B6" i="5"/>
  <c r="D13" i="5"/>
  <c r="E13" i="5"/>
  <c r="F13" i="5"/>
  <c r="G13" i="5"/>
  <c r="H13" i="5"/>
  <c r="I13" i="5"/>
  <c r="J13" i="5"/>
  <c r="C6" i="5"/>
  <c r="C5" i="5" s="1"/>
  <c r="D6" i="5"/>
  <c r="D5" i="5" s="1"/>
  <c r="E6" i="5"/>
  <c r="E5" i="5" s="1"/>
  <c r="F6" i="5"/>
  <c r="F5" i="5" s="1"/>
  <c r="G6" i="5"/>
  <c r="G5" i="5" s="1"/>
  <c r="H6" i="5"/>
  <c r="H5" i="5" s="1"/>
  <c r="I6" i="5"/>
  <c r="I5" i="5" s="1"/>
  <c r="J6" i="5"/>
  <c r="J5" i="5" s="1"/>
  <c r="K6" i="5"/>
  <c r="K5" i="5" s="1"/>
  <c r="B13" i="5"/>
  <c r="C14" i="4"/>
  <c r="C15" i="4"/>
  <c r="C18" i="4"/>
  <c r="C20" i="4"/>
  <c r="C21" i="4"/>
  <c r="C22" i="4"/>
  <c r="C26" i="4"/>
  <c r="C28" i="4"/>
  <c r="D5" i="2"/>
  <c r="E5" i="2"/>
  <c r="F5" i="2"/>
  <c r="G5" i="2"/>
  <c r="H5" i="2"/>
  <c r="I5" i="2"/>
  <c r="J5" i="2"/>
  <c r="K5" i="2"/>
  <c r="C5" i="2"/>
  <c r="B7" i="2"/>
  <c r="B8" i="2"/>
  <c r="B9" i="2"/>
  <c r="B11" i="2"/>
  <c r="B12" i="2"/>
  <c r="B13" i="2"/>
  <c r="B14" i="2"/>
  <c r="B15" i="2"/>
  <c r="B16" i="2"/>
  <c r="B5" i="2"/>
  <c r="B72" i="1"/>
  <c r="B73" i="1"/>
  <c r="B74" i="1"/>
  <c r="B75" i="1"/>
  <c r="B71" i="1"/>
  <c r="D70" i="1"/>
  <c r="E70" i="1"/>
  <c r="F70" i="1"/>
  <c r="G70" i="1"/>
  <c r="H70" i="1"/>
  <c r="I70" i="1"/>
  <c r="J70" i="1"/>
  <c r="K70" i="1"/>
  <c r="L70" i="1"/>
  <c r="C70" i="1"/>
  <c r="B70" i="1"/>
  <c r="B66" i="1"/>
  <c r="B67" i="1"/>
  <c r="B68" i="1"/>
  <c r="B69" i="1"/>
  <c r="B65" i="1"/>
  <c r="D64" i="1"/>
  <c r="E64" i="1"/>
  <c r="F64" i="1"/>
  <c r="G64" i="1"/>
  <c r="H64" i="1"/>
  <c r="I64" i="1"/>
  <c r="J64" i="1"/>
  <c r="K64" i="1"/>
  <c r="L64" i="1"/>
  <c r="C64" i="1"/>
  <c r="B64" i="1"/>
  <c r="B57" i="1"/>
  <c r="B58" i="1"/>
  <c r="B59" i="1"/>
  <c r="B60" i="1"/>
  <c r="B61" i="1"/>
  <c r="B62" i="1"/>
  <c r="B56" i="1"/>
  <c r="D55" i="1"/>
  <c r="E55" i="1"/>
  <c r="F55" i="1"/>
  <c r="G55" i="1"/>
  <c r="H55" i="1"/>
  <c r="I55" i="1"/>
  <c r="J55" i="1"/>
  <c r="K55" i="1"/>
  <c r="L55" i="1"/>
  <c r="C55" i="1"/>
  <c r="D54" i="1"/>
  <c r="E54" i="1"/>
  <c r="F54" i="1"/>
  <c r="G54" i="1"/>
  <c r="H54" i="1"/>
  <c r="I54" i="1"/>
  <c r="J54" i="1"/>
  <c r="K54" i="1"/>
  <c r="L54" i="1"/>
  <c r="C54" i="1"/>
  <c r="D49" i="1"/>
  <c r="E49" i="1"/>
  <c r="F49" i="1"/>
  <c r="G49" i="1"/>
  <c r="H49" i="1"/>
  <c r="I49" i="1"/>
  <c r="J49" i="1"/>
  <c r="K49" i="1"/>
  <c r="L49" i="1"/>
  <c r="C49" i="1"/>
  <c r="B51" i="1"/>
  <c r="B52" i="1"/>
  <c r="B53" i="1"/>
  <c r="B50" i="1"/>
  <c r="B49" i="1" s="1"/>
  <c r="B46" i="1"/>
  <c r="B47" i="1"/>
  <c r="B48" i="1"/>
  <c r="B45" i="1"/>
  <c r="D44" i="1"/>
  <c r="E44" i="1"/>
  <c r="F44" i="1"/>
  <c r="G44" i="1"/>
  <c r="H44" i="1"/>
  <c r="I44" i="1"/>
  <c r="J44" i="1"/>
  <c r="K44" i="1"/>
  <c r="L44" i="1"/>
  <c r="C44" i="1"/>
  <c r="B44" i="1"/>
  <c r="B43" i="1"/>
  <c r="B36" i="1"/>
  <c r="B37" i="1"/>
  <c r="B38" i="1"/>
  <c r="B39" i="1"/>
  <c r="B40" i="1"/>
  <c r="B41" i="1"/>
  <c r="B42" i="1"/>
  <c r="B35" i="1"/>
  <c r="B34" i="1"/>
  <c r="D34" i="1"/>
  <c r="E34" i="1"/>
  <c r="F34" i="1"/>
  <c r="G34" i="1"/>
  <c r="H34" i="1"/>
  <c r="I34" i="1"/>
  <c r="J34" i="1"/>
  <c r="K34" i="1"/>
  <c r="L34" i="1"/>
  <c r="C34" i="1"/>
  <c r="C33" i="1"/>
  <c r="B33" i="1"/>
  <c r="B27" i="1"/>
  <c r="B28" i="1"/>
  <c r="B29" i="1"/>
  <c r="B30" i="1"/>
  <c r="B31" i="1"/>
  <c r="B26" i="1"/>
  <c r="D25" i="1"/>
  <c r="E25" i="1"/>
  <c r="F25" i="1"/>
  <c r="G25" i="1"/>
  <c r="H25" i="1"/>
  <c r="I25" i="1"/>
  <c r="J25" i="1"/>
  <c r="K25" i="1"/>
  <c r="L25" i="1"/>
  <c r="C25" i="1"/>
  <c r="B25" i="1"/>
  <c r="B20" i="1"/>
  <c r="B24" i="1"/>
  <c r="B21" i="1"/>
  <c r="D19" i="1"/>
  <c r="E19" i="1"/>
  <c r="F19" i="1"/>
  <c r="G19" i="1"/>
  <c r="H19" i="1"/>
  <c r="I19" i="1"/>
  <c r="J19" i="1"/>
  <c r="K19" i="1"/>
  <c r="L19" i="1"/>
  <c r="C19" i="1"/>
  <c r="B22" i="1"/>
  <c r="B23" i="1"/>
  <c r="B19" i="1"/>
  <c r="D18" i="1"/>
  <c r="E18" i="1"/>
  <c r="F18" i="1"/>
  <c r="G18" i="1"/>
  <c r="H18" i="1"/>
  <c r="I18" i="1"/>
  <c r="J18" i="1"/>
  <c r="K18" i="1"/>
  <c r="L18" i="1"/>
  <c r="C18" i="1"/>
  <c r="B18" i="1"/>
  <c r="B17" i="1"/>
  <c r="B16" i="1"/>
  <c r="B15" i="1"/>
  <c r="D14" i="1"/>
  <c r="E14" i="1"/>
  <c r="F14" i="1"/>
  <c r="G14" i="1"/>
  <c r="H14" i="1"/>
  <c r="I14" i="1"/>
  <c r="J14" i="1"/>
  <c r="K14" i="1"/>
  <c r="L14" i="1"/>
  <c r="C14" i="1"/>
  <c r="B14" i="1"/>
  <c r="B13" i="1"/>
  <c r="B11" i="1"/>
  <c r="B10" i="1"/>
  <c r="B9" i="1"/>
  <c r="B8" i="1"/>
  <c r="D7" i="1"/>
  <c r="E7" i="1"/>
  <c r="F7" i="1"/>
  <c r="G7" i="1"/>
  <c r="H7" i="1"/>
  <c r="I7" i="1"/>
  <c r="J7" i="1"/>
  <c r="K7" i="1"/>
  <c r="C6" i="1"/>
  <c r="B7" i="1"/>
  <c r="D6" i="1"/>
  <c r="E6" i="1"/>
  <c r="F6" i="1"/>
  <c r="G6" i="1"/>
  <c r="H6" i="1"/>
  <c r="I6" i="1"/>
  <c r="J6" i="1"/>
  <c r="K6" i="1"/>
  <c r="L6" i="1"/>
  <c r="C5" i="1"/>
  <c r="L33" i="1"/>
  <c r="L5" i="1" s="1"/>
  <c r="C61" i="32"/>
  <c r="C60" i="32"/>
  <c r="C59" i="32"/>
  <c r="C56" i="32"/>
  <c r="C57" i="32"/>
  <c r="C58" i="32"/>
  <c r="C55" i="32"/>
  <c r="C54" i="32"/>
  <c r="C34" i="32"/>
  <c r="C35" i="32"/>
  <c r="C36" i="32"/>
  <c r="C38" i="32"/>
  <c r="C39" i="32"/>
  <c r="C40" i="32"/>
  <c r="C41" i="32"/>
  <c r="C42" i="32"/>
  <c r="C43" i="32"/>
  <c r="C44" i="32"/>
  <c r="C47" i="32"/>
  <c r="C48" i="32"/>
  <c r="C49" i="32"/>
  <c r="C50" i="32"/>
  <c r="C51" i="32"/>
  <c r="C53" i="32"/>
  <c r="C33" i="32"/>
  <c r="D31" i="32"/>
  <c r="D6" i="32"/>
  <c r="C10" i="32"/>
  <c r="C11" i="32"/>
  <c r="C12" i="32"/>
  <c r="C13" i="32"/>
  <c r="C14" i="32"/>
  <c r="C16" i="32"/>
  <c r="C17" i="32"/>
  <c r="C18" i="32"/>
  <c r="C20" i="32"/>
  <c r="C22" i="32"/>
  <c r="C24" i="32"/>
  <c r="C25" i="32"/>
  <c r="C28" i="32"/>
  <c r="E6" i="32"/>
  <c r="F6" i="32"/>
  <c r="G6" i="32"/>
  <c r="H6" i="32"/>
  <c r="I6" i="32"/>
  <c r="J6" i="32"/>
  <c r="K6" i="32"/>
  <c r="L6" i="32"/>
  <c r="J6" i="29"/>
  <c r="J5" i="29" s="1"/>
  <c r="B13" i="29"/>
  <c r="B14" i="29"/>
  <c r="B15" i="29"/>
  <c r="B16" i="29"/>
  <c r="G23" i="33"/>
  <c r="C23" i="33"/>
  <c r="J6" i="33"/>
  <c r="E6" i="33"/>
  <c r="C6" i="33"/>
  <c r="H6" i="34"/>
  <c r="D54" i="34"/>
  <c r="J31" i="34"/>
  <c r="H31" i="34"/>
  <c r="G31" i="34"/>
  <c r="F31" i="34"/>
  <c r="E31" i="34"/>
  <c r="G6" i="34"/>
  <c r="F6" i="34"/>
  <c r="E6" i="34"/>
  <c r="D6" i="34"/>
  <c r="D5" i="34" s="1"/>
  <c r="E24" i="37"/>
  <c r="G5" i="37"/>
  <c r="K5" i="37"/>
  <c r="J5" i="37"/>
  <c r="I5" i="37"/>
  <c r="H5" i="37"/>
  <c r="F5" i="37"/>
  <c r="E5" i="37"/>
  <c r="D6" i="38"/>
  <c r="D5" i="38" s="1"/>
  <c r="I48" i="38"/>
  <c r="E48" i="38"/>
  <c r="J26" i="38"/>
  <c r="I26" i="38"/>
  <c r="H26" i="38"/>
  <c r="G26" i="38"/>
  <c r="F26" i="38"/>
  <c r="E26" i="38"/>
  <c r="L6" i="38"/>
  <c r="L5" i="38" s="1"/>
  <c r="J6" i="38"/>
  <c r="I6" i="38"/>
  <c r="I5" i="38" s="1"/>
  <c r="H6" i="38"/>
  <c r="G6" i="38"/>
  <c r="F6" i="38"/>
  <c r="E6" i="38"/>
  <c r="E5" i="38" s="1"/>
  <c r="G14" i="23"/>
  <c r="J14" i="23"/>
  <c r="K7" i="23"/>
  <c r="E6" i="21"/>
  <c r="E6" i="16"/>
  <c r="F6" i="46"/>
  <c r="G6" i="46"/>
  <c r="H6" i="46"/>
  <c r="I6" i="46"/>
  <c r="J6" i="46"/>
  <c r="K6" i="46"/>
  <c r="L8" i="40"/>
  <c r="I5" i="39"/>
  <c r="C5" i="39"/>
  <c r="D5" i="39"/>
  <c r="E5" i="39"/>
  <c r="F5" i="39"/>
  <c r="G5" i="39"/>
  <c r="H5" i="39"/>
  <c r="J5" i="39"/>
  <c r="K5" i="39"/>
  <c r="L24" i="37"/>
  <c r="C41" i="37"/>
  <c r="C26" i="37"/>
  <c r="C29" i="37"/>
  <c r="C31" i="37"/>
  <c r="C33" i="37"/>
  <c r="C35" i="37"/>
  <c r="C36" i="37"/>
  <c r="C37" i="37"/>
  <c r="C39" i="37"/>
  <c r="C40" i="37"/>
  <c r="C18" i="37"/>
  <c r="C12" i="37"/>
  <c r="C14" i="37"/>
  <c r="C16" i="37"/>
  <c r="C17" i="37"/>
  <c r="C20" i="37"/>
  <c r="C21" i="37"/>
  <c r="L54" i="32"/>
  <c r="L31" i="32"/>
  <c r="L5" i="32" s="1"/>
  <c r="D6" i="29"/>
  <c r="D5" i="29" s="1"/>
  <c r="E6" i="29"/>
  <c r="E5" i="29" s="1"/>
  <c r="F6" i="29"/>
  <c r="F5" i="29" s="1"/>
  <c r="G6" i="29"/>
  <c r="G5" i="29" s="1"/>
  <c r="H6" i="29"/>
  <c r="H5" i="29" s="1"/>
  <c r="I6" i="29"/>
  <c r="I5" i="29" s="1"/>
  <c r="P6" i="22"/>
  <c r="S6" i="22"/>
  <c r="L6" i="21"/>
  <c r="L5" i="21" s="1"/>
  <c r="E5" i="21"/>
  <c r="C5" i="21"/>
  <c r="F6" i="21"/>
  <c r="F5" i="21" s="1"/>
  <c r="G6" i="21"/>
  <c r="G5" i="21" s="1"/>
  <c r="H6" i="21"/>
  <c r="H5" i="21" s="1"/>
  <c r="I6" i="21"/>
  <c r="I5" i="21" s="1"/>
  <c r="J6" i="21"/>
  <c r="J5" i="21" s="1"/>
  <c r="K6" i="21"/>
  <c r="K5" i="21" s="1"/>
  <c r="K33" i="1"/>
  <c r="K5" i="1" s="1"/>
  <c r="C145" i="26"/>
  <c r="C49" i="26"/>
  <c r="C36" i="26"/>
  <c r="C26" i="26"/>
  <c r="K8" i="40"/>
  <c r="K5" i="40"/>
  <c r="J8" i="40"/>
  <c r="I8" i="40"/>
  <c r="H8" i="40"/>
  <c r="G8" i="40"/>
  <c r="F8" i="40"/>
  <c r="E8" i="40"/>
  <c r="D8" i="40"/>
  <c r="C12" i="24" l="1"/>
  <c r="C24" i="24"/>
  <c r="C34" i="24"/>
  <c r="C47" i="24"/>
  <c r="C94" i="24"/>
  <c r="C100" i="24"/>
  <c r="C8" i="40"/>
  <c r="C5" i="40"/>
  <c r="C6" i="38"/>
  <c r="C5" i="38" s="1"/>
  <c r="M5" i="38"/>
  <c r="B55" i="1"/>
  <c r="B54" i="1" s="1"/>
  <c r="E5" i="40"/>
  <c r="F5" i="40"/>
  <c r="H5" i="40"/>
  <c r="J5" i="40"/>
  <c r="I5" i="40"/>
  <c r="G5" i="40"/>
  <c r="B6" i="1" l="1"/>
  <c r="B5" i="1" s="1"/>
  <c r="F48" i="38"/>
  <c r="F5" i="38" s="1"/>
  <c r="G48" i="38"/>
  <c r="G5" i="38" s="1"/>
  <c r="H48" i="38"/>
  <c r="H5" i="38" s="1"/>
  <c r="J48" i="38"/>
  <c r="J5" i="38" s="1"/>
  <c r="K48" i="38"/>
  <c r="K5" i="38" s="1"/>
  <c r="D24" i="37"/>
  <c r="F24" i="37"/>
  <c r="G24" i="37"/>
  <c r="H24" i="37"/>
  <c r="I24" i="37"/>
  <c r="J24" i="37"/>
  <c r="K24" i="37"/>
  <c r="E12" i="35"/>
  <c r="E5" i="35" s="1"/>
  <c r="F12" i="35"/>
  <c r="C31" i="34"/>
  <c r="E54" i="34"/>
  <c r="F54" i="34"/>
  <c r="G54" i="34"/>
  <c r="G5" i="34" s="1"/>
  <c r="H54" i="34"/>
  <c r="H5" i="34" s="1"/>
  <c r="I54" i="34"/>
  <c r="J54" i="34"/>
  <c r="J5" i="34" s="1"/>
  <c r="D54" i="32"/>
  <c r="D5" i="32" s="1"/>
  <c r="E54" i="32"/>
  <c r="F54" i="32"/>
  <c r="G54" i="32"/>
  <c r="H54" i="32"/>
  <c r="I54" i="32"/>
  <c r="J54" i="32"/>
  <c r="K54" i="32"/>
  <c r="E31" i="32"/>
  <c r="E5" i="32" s="1"/>
  <c r="F31" i="32"/>
  <c r="F5" i="32" s="1"/>
  <c r="G31" i="32"/>
  <c r="G5" i="32" s="1"/>
  <c r="H31" i="32"/>
  <c r="H5" i="32" s="1"/>
  <c r="I31" i="32"/>
  <c r="I5" i="32" s="1"/>
  <c r="J31" i="32"/>
  <c r="J5" i="32" s="1"/>
  <c r="E32" i="33"/>
  <c r="F32" i="33"/>
  <c r="G32" i="33"/>
  <c r="H32" i="33"/>
  <c r="I32" i="33"/>
  <c r="J32" i="33"/>
  <c r="F23" i="33"/>
  <c r="D23" i="33"/>
  <c r="E23" i="33"/>
  <c r="H23" i="33"/>
  <c r="I23" i="33"/>
  <c r="J23" i="33"/>
  <c r="I6" i="33"/>
  <c r="H6" i="33"/>
  <c r="G6" i="33"/>
  <c r="F6" i="33"/>
  <c r="D6" i="33"/>
  <c r="J5" i="6"/>
  <c r="I5" i="6"/>
  <c r="H5" i="6"/>
  <c r="G5" i="6"/>
  <c r="F5" i="6"/>
  <c r="E5" i="6"/>
  <c r="D5" i="6"/>
  <c r="C5" i="6"/>
  <c r="P6" i="4"/>
  <c r="I6" i="4"/>
  <c r="C5" i="34" l="1"/>
  <c r="H33" i="1"/>
  <c r="G33" i="1"/>
  <c r="F33" i="1"/>
  <c r="E33" i="1"/>
  <c r="D33" i="1"/>
  <c r="D5" i="1" s="1"/>
  <c r="I33" i="1"/>
  <c r="J33" i="1"/>
  <c r="J5" i="1" s="1"/>
  <c r="F5" i="1"/>
  <c r="I5" i="1"/>
  <c r="H5" i="1"/>
  <c r="E5" i="1"/>
  <c r="G5" i="1"/>
  <c r="B5" i="5" l="1"/>
  <c r="F5" i="34"/>
  <c r="E5" i="34"/>
  <c r="C5" i="2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A76B2B5-9429-4817-8732-7C79D5E6F328}" keepAlive="1" name="Query - Sheet1" description="Connection to the 'Sheet1' query in the workbook." type="5" refreshedVersion="0" background="1">
    <dbPr connection="Provider=Microsoft.Mashup.OleDb.1;Data Source=$Workbook$;Location=Sheet1;Extended Properties=&quot;&quot;" command="SELECT * FROM [Sheet1]"/>
  </connection>
</connections>
</file>

<file path=xl/sharedStrings.xml><?xml version="1.0" encoding="utf-8"?>
<sst xmlns="http://schemas.openxmlformats.org/spreadsheetml/2006/main" count="3500" uniqueCount="997">
  <si>
    <t>Table 1</t>
  </si>
  <si>
    <t>Law Enforcement Officers Feloniously Killed</t>
  </si>
  <si>
    <t>Area</t>
  </si>
  <si>
    <t>Total</t>
  </si>
  <si>
    <t>2014</t>
  </si>
  <si>
    <t>2015</t>
  </si>
  <si>
    <t>2016</t>
  </si>
  <si>
    <t>2017</t>
  </si>
  <si>
    <t>2018</t>
  </si>
  <si>
    <t>2019</t>
  </si>
  <si>
    <t>2020</t>
  </si>
  <si>
    <t>2021</t>
  </si>
  <si>
    <t>Number of victim officers</t>
  </si>
  <si>
    <t>NORTHEAST</t>
  </si>
  <si>
    <t>New England</t>
  </si>
  <si>
    <t>Connecticut</t>
  </si>
  <si>
    <t>Maine</t>
  </si>
  <si>
    <t>Massachusetts</t>
  </si>
  <si>
    <t>New Hampshire</t>
  </si>
  <si>
    <t>Rhode Island</t>
  </si>
  <si>
    <t>Vermont</t>
  </si>
  <si>
    <t>Middle Atlantic</t>
  </si>
  <si>
    <t>New Jersey</t>
  </si>
  <si>
    <t>New York</t>
  </si>
  <si>
    <t>Pennsylvania</t>
  </si>
  <si>
    <t>MIDWEST</t>
  </si>
  <si>
    <t>East North Central</t>
  </si>
  <si>
    <t>Illinois</t>
  </si>
  <si>
    <t>Indiana</t>
  </si>
  <si>
    <t>Michigan</t>
  </si>
  <si>
    <t>Ohio</t>
  </si>
  <si>
    <t>Wisconsin</t>
  </si>
  <si>
    <t>West North Central</t>
  </si>
  <si>
    <t>Iowa</t>
  </si>
  <si>
    <t>Kansas</t>
  </si>
  <si>
    <t>Minnesota</t>
  </si>
  <si>
    <t>Missouri</t>
  </si>
  <si>
    <t>Nebraska</t>
  </si>
  <si>
    <t>North Dakota</t>
  </si>
  <si>
    <t>South Dakota</t>
  </si>
  <si>
    <t>SOUTH</t>
  </si>
  <si>
    <t>South Atlantic</t>
  </si>
  <si>
    <t>Delaware</t>
  </si>
  <si>
    <t>District of Columbia</t>
  </si>
  <si>
    <t>Florida</t>
  </si>
  <si>
    <t>Georgia</t>
  </si>
  <si>
    <t>Maryland</t>
  </si>
  <si>
    <t>North Carolina</t>
  </si>
  <si>
    <t>South Carolina</t>
  </si>
  <si>
    <t>Virginia</t>
  </si>
  <si>
    <t>West Virginia</t>
  </si>
  <si>
    <t>East South Central</t>
  </si>
  <si>
    <t>Alabama</t>
  </si>
  <si>
    <t>Kentucky</t>
  </si>
  <si>
    <t>Mississippi</t>
  </si>
  <si>
    <t>Tennessee</t>
  </si>
  <si>
    <t>West South Central</t>
  </si>
  <si>
    <t>Arkansas</t>
  </si>
  <si>
    <t>Louisiana</t>
  </si>
  <si>
    <t>Oklahoma</t>
  </si>
  <si>
    <t>Texas</t>
  </si>
  <si>
    <t>WEST</t>
  </si>
  <si>
    <t>Mountain</t>
  </si>
  <si>
    <t>Arizona</t>
  </si>
  <si>
    <t>Colorado</t>
  </si>
  <si>
    <t>Idaho</t>
  </si>
  <si>
    <t>Montana</t>
  </si>
  <si>
    <t>Nevada</t>
  </si>
  <si>
    <t>New Mexico</t>
  </si>
  <si>
    <t>Utah</t>
  </si>
  <si>
    <t>Wyoming</t>
  </si>
  <si>
    <t>Pacific</t>
  </si>
  <si>
    <t>Alaska</t>
  </si>
  <si>
    <t>California</t>
  </si>
  <si>
    <t>Hawaii</t>
  </si>
  <si>
    <t>Oregon</t>
  </si>
  <si>
    <t>Washington</t>
  </si>
  <si>
    <t>PUERTO RICO AND OTHER OUTLYING AREAS</t>
  </si>
  <si>
    <t>American Samoa</t>
  </si>
  <si>
    <t>Guam</t>
  </si>
  <si>
    <t>Mariana Islands</t>
  </si>
  <si>
    <t>Puerto Rico</t>
  </si>
  <si>
    <t>U.S. Virgin Islands</t>
  </si>
  <si>
    <t>Table 2</t>
  </si>
  <si>
    <t>Population group/agency type</t>
  </si>
  <si>
    <t>Group I (cities 250,000 and over)</t>
  </si>
  <si>
    <t>Group II (cities 100,000–249,999)</t>
  </si>
  <si>
    <t>Group III (cities 50,000–99,999)</t>
  </si>
  <si>
    <t>Group IV (cities 25,000–49,999)</t>
  </si>
  <si>
    <t>Group V (cities 10,000–24,999)</t>
  </si>
  <si>
    <t>Group VI (cities under 10,000)</t>
  </si>
  <si>
    <t>Metropolitan counties</t>
  </si>
  <si>
    <t>Nonmetropolitan counties</t>
  </si>
  <si>
    <t>State agencies</t>
  </si>
  <si>
    <t>Federal agencies</t>
  </si>
  <si>
    <t>Puerto Rico and other outlying areas</t>
  </si>
  <si>
    <t>Table 3</t>
  </si>
  <si>
    <t>Conditions</t>
  </si>
  <si>
    <t>Commercial</t>
  </si>
  <si>
    <t>Government</t>
  </si>
  <si>
    <r>
      <t>Public space</t>
    </r>
    <r>
      <rPr>
        <vertAlign val="superscript"/>
        <sz val="9"/>
        <rFont val="Times New Roman"/>
        <family val="1"/>
      </rPr>
      <t>1</t>
    </r>
  </si>
  <si>
    <t>Residential</t>
  </si>
  <si>
    <t>Other</t>
  </si>
  <si>
    <t>Inside
of
structure</t>
  </si>
  <si>
    <t>Outside</t>
  </si>
  <si>
    <t>Location
not
reported</t>
  </si>
  <si>
    <t>Lighting</t>
  </si>
  <si>
    <t>Artificial</t>
  </si>
  <si>
    <t>Dark</t>
  </si>
  <si>
    <t>Dawn</t>
  </si>
  <si>
    <t>Daylight</t>
  </si>
  <si>
    <t>Dusk</t>
  </si>
  <si>
    <t>Not reported</t>
  </si>
  <si>
    <t>Weather/environmental</t>
  </si>
  <si>
    <t>Blizzard</t>
  </si>
  <si>
    <t>Blowing dirt/sand/soil</t>
  </si>
  <si>
    <t>Clear</t>
  </si>
  <si>
    <t>Cloudy/partly cloudy</t>
  </si>
  <si>
    <t>Earthquake</t>
  </si>
  <si>
    <t>Fire/fog/smog/smoke</t>
  </si>
  <si>
    <t>Flooding</t>
  </si>
  <si>
    <t>Freezing rain/hail/sleet</t>
  </si>
  <si>
    <t>Hurricane</t>
  </si>
  <si>
    <t>Indoors (no adverse conditions)</t>
  </si>
  <si>
    <t>Rain</t>
  </si>
  <si>
    <t>Severe crosswinds/high winds</t>
  </si>
  <si>
    <t>Snow</t>
  </si>
  <si>
    <t>Tornado</t>
  </si>
  <si>
    <t>Unknown</t>
  </si>
  <si>
    <r>
      <rPr>
        <vertAlign val="superscript"/>
        <sz val="9"/>
        <rFont val="Times New Roman"/>
        <family val="1"/>
      </rPr>
      <t>1</t>
    </r>
    <r>
      <rPr>
        <sz val="9"/>
        <rFont val="Times New Roman"/>
        <family val="1"/>
      </rPr>
      <t>Examples of public space include, but are not limited to, alleys, highways, lakes, parks, rivers, roads, and sidewalks.</t>
    </r>
  </si>
  <si>
    <t>Table 4</t>
  </si>
  <si>
    <t>Table 5</t>
  </si>
  <si>
    <t>Time</t>
  </si>
  <si>
    <t>Total a.m. hours</t>
  </si>
  <si>
    <t>12:01 a.m.–2 a.m.</t>
  </si>
  <si>
    <t>2:01 a.m.–4 a.m.</t>
  </si>
  <si>
    <t>4:01 a.m.–6 a.m.</t>
  </si>
  <si>
    <t>6:01 a.m.–8 a.m.</t>
  </si>
  <si>
    <t>8:01 a.m.–10 a.m.</t>
  </si>
  <si>
    <t>10:01 a.m.–Noon</t>
  </si>
  <si>
    <t>Total p.m. hours</t>
  </si>
  <si>
    <t>12:01 p.m.–2 p.m.</t>
  </si>
  <si>
    <t>2:01 p.m.–4 p.m.</t>
  </si>
  <si>
    <t>4:01 p.m.–6 p.m.</t>
  </si>
  <si>
    <t>6:01 p.m.–8 p.m.</t>
  </si>
  <si>
    <t>8:01 p.m.–10 p.m.</t>
  </si>
  <si>
    <t>10:01 p.m.–Midnight</t>
  </si>
  <si>
    <t>Table 6</t>
  </si>
  <si>
    <t>Day</t>
  </si>
  <si>
    <t>Sunday</t>
  </si>
  <si>
    <t>Monday</t>
  </si>
  <si>
    <t>Tuesday</t>
  </si>
  <si>
    <t>Wednesday</t>
  </si>
  <si>
    <t>Thursday</t>
  </si>
  <si>
    <t>Friday</t>
  </si>
  <si>
    <t>Saturday</t>
  </si>
  <si>
    <t>Table 7</t>
  </si>
  <si>
    <t>Table 8</t>
  </si>
  <si>
    <t>Table 9</t>
  </si>
  <si>
    <t>Month</t>
  </si>
  <si>
    <t>January</t>
  </si>
  <si>
    <t>February</t>
  </si>
  <si>
    <t>March</t>
  </si>
  <si>
    <t>April</t>
  </si>
  <si>
    <t>May</t>
  </si>
  <si>
    <t>June</t>
  </si>
  <si>
    <t>July</t>
  </si>
  <si>
    <t>August</t>
  </si>
  <si>
    <t>September</t>
  </si>
  <si>
    <t>October</t>
  </si>
  <si>
    <t>November</t>
  </si>
  <si>
    <t>December</t>
  </si>
  <si>
    <t>Table 10</t>
  </si>
  <si>
    <t>Age group</t>
  </si>
  <si>
    <t>Under 25</t>
  </si>
  <si>
    <t>25–30</t>
  </si>
  <si>
    <t>31–35</t>
  </si>
  <si>
    <t>36–40</t>
  </si>
  <si>
    <t>41–45</t>
  </si>
  <si>
    <t>46–50</t>
  </si>
  <si>
    <t>51–55</t>
  </si>
  <si>
    <t>56–60</t>
  </si>
  <si>
    <t>Over 60</t>
  </si>
  <si>
    <t>Average age</t>
  </si>
  <si>
    <t>Table 11</t>
  </si>
  <si>
    <t>Years of service</t>
  </si>
  <si>
    <t>Less than 1</t>
  </si>
  <si>
    <t>1–5</t>
  </si>
  <si>
    <t>6–10</t>
  </si>
  <si>
    <t>11–15</t>
  </si>
  <si>
    <t>16–20</t>
  </si>
  <si>
    <t>21–25</t>
  </si>
  <si>
    <t>26–30</t>
  </si>
  <si>
    <t>More than 30</t>
  </si>
  <si>
    <t>Average years of service</t>
  </si>
  <si>
    <t>Table 12</t>
  </si>
  <si>
    <t>Less than
1 year</t>
  </si>
  <si>
    <t xml:space="preserve">1–5
years </t>
  </si>
  <si>
    <t xml:space="preserve">6–10
years </t>
  </si>
  <si>
    <t xml:space="preserve">11–15
years </t>
  </si>
  <si>
    <t>16–20
years</t>
  </si>
  <si>
    <t>21–25
years</t>
  </si>
  <si>
    <t>26–30
years</t>
  </si>
  <si>
    <t>More than
30 years</t>
  </si>
  <si>
    <t>Years of
service not
reported</t>
  </si>
  <si>
    <t>Table 13</t>
  </si>
  <si>
    <t>1–5
years</t>
  </si>
  <si>
    <t>6–10
years</t>
  </si>
  <si>
    <t>11–15
years</t>
  </si>
  <si>
    <t>Table 14</t>
  </si>
  <si>
    <t>Average</t>
  </si>
  <si>
    <t>5-year average</t>
  </si>
  <si>
    <t>10-year average</t>
  </si>
  <si>
    <t>Age</t>
  </si>
  <si>
    <t>Height</t>
  </si>
  <si>
    <t>Weight</t>
  </si>
  <si>
    <t>Table 15</t>
  </si>
  <si>
    <t>Victim officer</t>
  </si>
  <si>
    <t>Race</t>
  </si>
  <si>
    <t>White</t>
  </si>
  <si>
    <t>Black/African American</t>
  </si>
  <si>
    <t>American Indian/Alaska Native</t>
  </si>
  <si>
    <t>Asian</t>
  </si>
  <si>
    <t>Native Hawaiian/Other Pacific Islander</t>
  </si>
  <si>
    <t>Ethnicity</t>
  </si>
  <si>
    <t>Hispanic or Latino</t>
  </si>
  <si>
    <t>Not Hispanic or Latino</t>
  </si>
  <si>
    <t>Sex</t>
  </si>
  <si>
    <t>Male</t>
  </si>
  <si>
    <t>Female</t>
  </si>
  <si>
    <t>Table 16</t>
  </si>
  <si>
    <t>Black/
African
American</t>
  </si>
  <si>
    <t>American
Indian/
Alaska Native</t>
  </si>
  <si>
    <t>Native Hawaiian/
Other Pacific Islander</t>
  </si>
  <si>
    <t>Not Reported</t>
  </si>
  <si>
    <t>Table 17</t>
  </si>
  <si>
    <t>Table 18</t>
  </si>
  <si>
    <t>Average number of rounds fired by victim officers</t>
  </si>
  <si>
    <r>
      <t>Average number of rounds fired by assisting officers</t>
    </r>
    <r>
      <rPr>
        <vertAlign val="superscript"/>
        <sz val="9"/>
        <rFont val="Times New Roman"/>
        <family val="1"/>
      </rPr>
      <t>1</t>
    </r>
  </si>
  <si>
    <r>
      <t>Average number of rounds fired by offenders</t>
    </r>
    <r>
      <rPr>
        <vertAlign val="superscript"/>
        <sz val="9"/>
        <rFont val="Times New Roman"/>
        <family val="1"/>
      </rPr>
      <t>2</t>
    </r>
  </si>
  <si>
    <t>Number of victim officers who discharged own firearm</t>
  </si>
  <si>
    <t>Average number of rounds fired by victim officers who discharged
own firearms</t>
  </si>
  <si>
    <t>Average number of victim officers' rounds that struck offenders</t>
  </si>
  <si>
    <t>Average number of rounds fired by assisting officers</t>
  </si>
  <si>
    <t>Average number of rounds fired by offenders</t>
  </si>
  <si>
    <t>Number of victim officers who attempted to (but did not) use own firearm</t>
  </si>
  <si>
    <t>Number of victim officers who did not use and did not attempt to use own firearm</t>
  </si>
  <si>
    <t>Number of victim officers who did not use own firearm, but attempt to use own firearm information was unknown or not reported</t>
  </si>
  <si>
    <r>
      <t>Average number of rounds fired by assisting officers</t>
    </r>
    <r>
      <rPr>
        <vertAlign val="superscript"/>
        <sz val="9"/>
        <rFont val="Times New Roman"/>
        <family val="1"/>
      </rPr>
      <t>3</t>
    </r>
  </si>
  <si>
    <t>Number of victim officers for whom use of firearm was unknown or not reported</t>
  </si>
  <si>
    <t>NOTE: When calculating the averages presented in this table, the FBI's Law Enforcement Officers Killed and Assaulted Program used all available data for each incident. For example, in a specific incident, if the number of rounds fired by the victim officer is known, but the number of rounds fired by the offender is not known, the known number was included in the calculation for the average number of rounds fired by victim officers.</t>
  </si>
  <si>
    <t>Table 19</t>
  </si>
  <si>
    <t>Killed with own weapon</t>
  </si>
  <si>
    <t>Disarmed of weapon/weapon taken from victim officer</t>
  </si>
  <si>
    <t>Weapon stolen</t>
  </si>
  <si>
    <t>Weapon not stolen</t>
  </si>
  <si>
    <t>Weapon stolen information not reported</t>
  </si>
  <si>
    <t>Not disarmed of weapon/weapon not taken from victim officer</t>
  </si>
  <si>
    <t>Killed with weapon other than own</t>
  </si>
  <si>
    <r>
      <t>1</t>
    </r>
    <r>
      <rPr>
        <sz val="9"/>
        <rFont val="Times New Roman"/>
        <family val="1"/>
      </rPr>
      <t>The term "disarmed" indicates the victim officer was physically disarmed of one or more of his or her weapons by the offender(s) during the incident.</t>
    </r>
  </si>
  <si>
    <r>
      <t>2</t>
    </r>
    <r>
      <rPr>
        <sz val="9"/>
        <rFont val="Times New Roman"/>
        <family val="1"/>
      </rPr>
      <t>The term "stolen" indicates a weapon issued to the victim officer was taken from the scene of the incident by the offender(s).</t>
    </r>
  </si>
  <si>
    <t>NOTE: The term "weapon" includes all weapon types that may be issued to a law enforcement officer.</t>
  </si>
  <si>
    <t>Table 20</t>
  </si>
  <si>
    <t>Type of weapon</t>
  </si>
  <si>
    <t>Size of ammunition</t>
  </si>
  <si>
    <t>Number of victim officers killed with own weapon</t>
  </si>
  <si>
    <t>Handgun</t>
  </si>
  <si>
    <t>.38-caliber</t>
  </si>
  <si>
    <t>.40-caliber</t>
  </si>
  <si>
    <t>.45-caliber</t>
  </si>
  <si>
    <t>9 millimeter</t>
  </si>
  <si>
    <t>Rifle</t>
  </si>
  <si>
    <t>Shotgun</t>
  </si>
  <si>
    <t>Service Weapon</t>
  </si>
  <si>
    <t>Table 21</t>
  </si>
  <si>
    <t>Two-officer
patrol</t>
  </si>
  <si>
    <t>One-
officer
patrol</t>
  </si>
  <si>
    <t>Court/
prisoner
security</t>
  </si>
  <si>
    <t>Investigative/
detective</t>
  </si>
  <si>
    <t>Plainclothes
assignment</t>
  </si>
  <si>
    <t>Special
assignment</t>
  </si>
  <si>
    <t>Tactical
assignment
(uniformed)</t>
  </si>
  <si>
    <t>Undercover</t>
  </si>
  <si>
    <r>
      <t>Other</t>
    </r>
    <r>
      <rPr>
        <vertAlign val="superscript"/>
        <sz val="9"/>
        <rFont val="Times New Roman"/>
        <family val="1"/>
      </rPr>
      <t>1</t>
    </r>
  </si>
  <si>
    <t>Alone</t>
  </si>
  <si>
    <t>Assisted</t>
  </si>
  <si>
    <t>Table 22</t>
  </si>
  <si>
    <r>
      <t>Other</t>
    </r>
    <r>
      <rPr>
        <vertAlign val="superscript"/>
        <sz val="5"/>
        <rFont val="Times New Roman"/>
        <family val="1"/>
      </rPr>
      <t xml:space="preserve"> </t>
    </r>
    <r>
      <rPr>
        <vertAlign val="superscript"/>
        <sz val="9"/>
        <rFont val="Times New Roman"/>
        <family val="1"/>
      </rPr>
      <t>1</t>
    </r>
  </si>
  <si>
    <t>Table 23</t>
  </si>
  <si>
    <t>Circumstance</t>
  </si>
  <si>
    <t>Administrative assignment</t>
  </si>
  <si>
    <t>Prisoner transport</t>
  </si>
  <si>
    <t>Other administrative assignment</t>
  </si>
  <si>
    <t>Arrest situation</t>
  </si>
  <si>
    <t>Assisting another law enforcement officer</t>
  </si>
  <si>
    <t>Foot pursuit</t>
  </si>
  <si>
    <r>
      <t>High-risk traffic stop</t>
    </r>
    <r>
      <rPr>
        <sz val="2"/>
        <rFont val="Times New Roman"/>
        <family val="1"/>
      </rPr>
      <t xml:space="preserve"> </t>
    </r>
    <r>
      <rPr>
        <vertAlign val="superscript"/>
        <sz val="9"/>
        <rFont val="Times New Roman"/>
        <family val="1"/>
      </rPr>
      <t>1</t>
    </r>
  </si>
  <si>
    <t>—</t>
  </si>
  <si>
    <t>Officer down (requiring emergency assistance)</t>
  </si>
  <si>
    <t>Officer requiring emergency assistance (not pursuit)</t>
  </si>
  <si>
    <r>
      <t>Traffic control (crash scene, directing traffic, etc.)</t>
    </r>
    <r>
      <rPr>
        <sz val="2"/>
        <rFont val="Times New Roman"/>
        <family val="1"/>
      </rPr>
      <t xml:space="preserve"> </t>
    </r>
    <r>
      <rPr>
        <vertAlign val="superscript"/>
        <sz val="9"/>
        <rFont val="Times New Roman"/>
        <family val="1"/>
      </rPr>
      <t>1</t>
    </r>
  </si>
  <si>
    <t>Vehicular pursuit</t>
  </si>
  <si>
    <t>Other emergency circumstance</t>
  </si>
  <si>
    <t>Other nonemergency circumstance</t>
  </si>
  <si>
    <t>Assisting motorist</t>
  </si>
  <si>
    <t>Citizen complaint</t>
  </si>
  <si>
    <t>Animal bite</t>
  </si>
  <si>
    <t>Animal disturbance (barking dog, unleashed dog, etc.)</t>
  </si>
  <si>
    <t>Business check</t>
  </si>
  <si>
    <t>Check on welfare of citizen</t>
  </si>
  <si>
    <t>Drug complaint</t>
  </si>
  <si>
    <t>Traffic complaint</t>
  </si>
  <si>
    <r>
      <t>Trespassing</t>
    </r>
    <r>
      <rPr>
        <vertAlign val="superscript"/>
        <sz val="9"/>
        <rFont val="Times New Roman"/>
        <family val="1"/>
      </rPr>
      <t>1</t>
    </r>
  </si>
  <si>
    <t>Verbal complaint of noncriminal violation</t>
  </si>
  <si>
    <r>
      <t>Other citizen complaint</t>
    </r>
    <r>
      <rPr>
        <sz val="2"/>
        <rFont val="Times New Roman"/>
        <family val="1"/>
      </rPr>
      <t xml:space="preserve"> </t>
    </r>
    <r>
      <rPr>
        <vertAlign val="superscript"/>
        <sz val="9"/>
        <rFont val="Times New Roman"/>
        <family val="1"/>
      </rPr>
      <t>1</t>
    </r>
  </si>
  <si>
    <t>Crime in progress</t>
  </si>
  <si>
    <r>
      <t>Active shooter</t>
    </r>
    <r>
      <rPr>
        <sz val="2"/>
        <rFont val="Times New Roman"/>
        <family val="1"/>
      </rPr>
      <t xml:space="preserve"> </t>
    </r>
    <r>
      <rPr>
        <vertAlign val="superscript"/>
        <sz val="9"/>
        <rFont val="Times New Roman"/>
        <family val="1"/>
      </rPr>
      <t>1</t>
    </r>
  </si>
  <si>
    <t>Assault</t>
  </si>
  <si>
    <t>Burglary</t>
  </si>
  <si>
    <t>Larceny-theft</t>
  </si>
  <si>
    <r>
      <t>Mass casualty</t>
    </r>
    <r>
      <rPr>
        <sz val="2"/>
        <rFont val="Times New Roman"/>
        <family val="1"/>
      </rPr>
      <t xml:space="preserve"> </t>
    </r>
    <r>
      <rPr>
        <vertAlign val="superscript"/>
        <sz val="9"/>
        <rFont val="Times New Roman"/>
        <family val="1"/>
      </rPr>
      <t>1</t>
    </r>
  </si>
  <si>
    <t>Motor vehicle theft</t>
  </si>
  <si>
    <t>Person with firearm (no shots fired)</t>
  </si>
  <si>
    <t>Robbery</t>
  </si>
  <si>
    <t>Shooting/shots being fired (not "active shooter" situation)</t>
  </si>
  <si>
    <t>Tampering with vehicle</t>
  </si>
  <si>
    <t>Other crime against person</t>
  </si>
  <si>
    <t>Other crime against property</t>
  </si>
  <si>
    <t>Disorder/disturbance</t>
  </si>
  <si>
    <t>Civil disorder (mass disobedience, riot, etc.)</t>
  </si>
  <si>
    <t>Disturbance (disorderly subject, fight, etc.)</t>
  </si>
  <si>
    <t>Domestic disturbance (family quarrel, no assault)</t>
  </si>
  <si>
    <t>Domestic violence</t>
  </si>
  <si>
    <t>Investigative/enforcement</t>
  </si>
  <si>
    <r>
      <t>Animal cruelty</t>
    </r>
    <r>
      <rPr>
        <sz val="2"/>
        <rFont val="Times New Roman"/>
        <family val="1"/>
      </rPr>
      <t xml:space="preserve"> </t>
    </r>
    <r>
      <rPr>
        <vertAlign val="superscript"/>
        <sz val="9"/>
        <rFont val="Times New Roman"/>
        <family val="1"/>
      </rPr>
      <t>1</t>
    </r>
  </si>
  <si>
    <t>Drug-related matter (drug bust, buy, etc.)</t>
  </si>
  <si>
    <t>Handling person with mental illness</t>
  </si>
  <si>
    <r>
      <t>High-risk traffic stop</t>
    </r>
    <r>
      <rPr>
        <sz val="2"/>
        <rFont val="Times New Roman"/>
        <family val="1"/>
      </rPr>
      <t xml:space="preserve"> </t>
    </r>
    <r>
      <rPr>
        <vertAlign val="superscript"/>
        <sz val="9"/>
        <rFont val="Times New Roman"/>
        <family val="1"/>
      </rPr>
      <t>2</t>
    </r>
  </si>
  <si>
    <t>Investigative activity</t>
  </si>
  <si>
    <t>Motor vehicle crash</t>
  </si>
  <si>
    <r>
      <t>Official contact (not an arrest situation)</t>
    </r>
    <r>
      <rPr>
        <sz val="2"/>
        <rFont val="Times New Roman"/>
        <family val="1"/>
      </rPr>
      <t xml:space="preserve"> </t>
    </r>
    <r>
      <rPr>
        <vertAlign val="superscript"/>
        <sz val="9"/>
        <rFont val="Times New Roman"/>
        <family val="1"/>
      </rPr>
      <t>1</t>
    </r>
  </si>
  <si>
    <t>Possible DUI/DWI suspect (operating a vehicle)</t>
  </si>
  <si>
    <r>
      <t>Surveillance activity</t>
    </r>
    <r>
      <rPr>
        <sz val="2"/>
        <rFont val="Times New Roman"/>
        <family val="1"/>
      </rPr>
      <t xml:space="preserve"> </t>
    </r>
    <r>
      <rPr>
        <vertAlign val="superscript"/>
        <sz val="9"/>
        <rFont val="Times New Roman"/>
        <family val="1"/>
      </rPr>
      <t>1</t>
    </r>
  </si>
  <si>
    <r>
      <t>Suspicious package</t>
    </r>
    <r>
      <rPr>
        <sz val="2"/>
        <rFont val="Times New Roman"/>
        <family val="1"/>
      </rPr>
      <t xml:space="preserve"> </t>
    </r>
    <r>
      <rPr>
        <vertAlign val="superscript"/>
        <sz val="9"/>
        <rFont val="Times New Roman"/>
        <family val="1"/>
      </rPr>
      <t>1</t>
    </r>
  </si>
  <si>
    <t>Suspicious person/circumstance</t>
  </si>
  <si>
    <r>
      <t>Tactical situation</t>
    </r>
    <r>
      <rPr>
        <vertAlign val="superscript"/>
        <sz val="9"/>
        <rFont val="Times New Roman"/>
        <family val="1"/>
      </rPr>
      <t>3</t>
    </r>
  </si>
  <si>
    <t>Traffic violation stop</t>
  </si>
  <si>
    <t>Undercover situation</t>
  </si>
  <si>
    <t>Wanted person</t>
  </si>
  <si>
    <r>
      <t>Out of service (court, dining, etc.)</t>
    </r>
    <r>
      <rPr>
        <vertAlign val="superscript"/>
        <sz val="9"/>
        <rFont val="Times New Roman"/>
        <family val="1"/>
      </rPr>
      <t>1</t>
    </r>
  </si>
  <si>
    <t>Pursuit</t>
  </si>
  <si>
    <t>Foot</t>
  </si>
  <si>
    <t>Vehicular (anything other than foot)</t>
  </si>
  <si>
    <t>Report of crime</t>
  </si>
  <si>
    <t>Homicide</t>
  </si>
  <si>
    <t>Shooting/shots fired (not "active shooter" situation)</t>
  </si>
  <si>
    <t>Respond to alarm (audible/silent)</t>
  </si>
  <si>
    <r>
      <t>Fire</t>
    </r>
    <r>
      <rPr>
        <sz val="2"/>
        <rFont val="Times New Roman"/>
        <family val="1"/>
      </rPr>
      <t xml:space="preserve"> </t>
    </r>
    <r>
      <rPr>
        <vertAlign val="superscript"/>
        <sz val="9"/>
        <rFont val="Times New Roman"/>
        <family val="1"/>
      </rPr>
      <t>1</t>
    </r>
  </si>
  <si>
    <r>
      <t>Medical emergency</t>
    </r>
    <r>
      <rPr>
        <sz val="2"/>
        <rFont val="Times New Roman"/>
        <family val="1"/>
      </rPr>
      <t xml:space="preserve"> </t>
    </r>
    <r>
      <rPr>
        <vertAlign val="superscript"/>
        <sz val="9"/>
        <rFont val="Times New Roman"/>
        <family val="1"/>
      </rPr>
      <t>1</t>
    </r>
  </si>
  <si>
    <r>
      <t>Barricaded/hostage situation</t>
    </r>
    <r>
      <rPr>
        <sz val="2"/>
        <rFont val="Times New Roman"/>
        <family val="1"/>
      </rPr>
      <t xml:space="preserve"> </t>
    </r>
    <r>
      <rPr>
        <vertAlign val="superscript"/>
        <sz val="9"/>
        <rFont val="Times New Roman"/>
        <family val="1"/>
      </rPr>
      <t>1</t>
    </r>
  </si>
  <si>
    <r>
      <t>Other tactical situation</t>
    </r>
    <r>
      <rPr>
        <sz val="2"/>
        <rFont val="Times New Roman"/>
        <family val="1"/>
      </rPr>
      <t xml:space="preserve"> </t>
    </r>
    <r>
      <rPr>
        <vertAlign val="superscript"/>
        <sz val="9"/>
        <rFont val="Times New Roman"/>
        <family val="1"/>
      </rPr>
      <t>1</t>
    </r>
  </si>
  <si>
    <t>Traffic control (crash scene, directing traffic, etc.)</t>
  </si>
  <si>
    <r>
      <t>Not applicable</t>
    </r>
    <r>
      <rPr>
        <vertAlign val="superscript"/>
        <sz val="9"/>
        <rFont val="Times New Roman"/>
        <family val="1"/>
      </rPr>
      <t>1</t>
    </r>
  </si>
  <si>
    <r>
      <rPr>
        <vertAlign val="superscript"/>
        <sz val="9"/>
        <rFont val="Times New Roman"/>
        <family val="1"/>
      </rPr>
      <t>1</t>
    </r>
    <r>
      <rPr>
        <sz val="9"/>
        <rFont val="Times New Roman"/>
        <family val="1"/>
      </rPr>
      <t>Beginning in 2019, this category/subcategory was added as an option to the list of circumstances.</t>
    </r>
  </si>
  <si>
    <r>
      <rPr>
        <vertAlign val="superscript"/>
        <sz val="9"/>
        <rFont val="Times New Roman"/>
        <family val="1"/>
      </rPr>
      <t>2</t>
    </r>
    <r>
      <rPr>
        <sz val="9"/>
        <rFont val="Times New Roman"/>
        <family val="1"/>
      </rPr>
      <t>Prior to 2019, the circumstance "High-risk traffic stop" was collected as "Traffic stop (felony traffic stop)."</t>
    </r>
  </si>
  <si>
    <r>
      <rPr>
        <vertAlign val="superscript"/>
        <sz val="9"/>
        <rFont val="Times New Roman"/>
        <family val="1"/>
      </rPr>
      <t>3</t>
    </r>
    <r>
      <rPr>
        <sz val="9"/>
        <rFont val="Times New Roman"/>
        <family val="1"/>
      </rPr>
      <t>Prior to 2019, the circumstance "Tactical situation" was collected under the category of "Investigative/enforcement" and did not include subcategories.</t>
    </r>
  </si>
  <si>
    <t>Table 24</t>
  </si>
  <si>
    <t>Ambush (entrapment/premeditation)</t>
  </si>
  <si>
    <t>Attempting to restrain/control/handcuff offender(s)</t>
  </si>
  <si>
    <r>
      <t>Attempting to restrain/control/handcuff other individual</t>
    </r>
    <r>
      <rPr>
        <sz val="2"/>
        <rFont val="Times New Roman"/>
        <family val="1"/>
      </rPr>
      <t xml:space="preserve"> </t>
    </r>
    <r>
      <rPr>
        <vertAlign val="superscript"/>
        <sz val="9"/>
        <rFont val="Times New Roman"/>
        <family val="1"/>
      </rPr>
      <t>1</t>
    </r>
  </si>
  <si>
    <r>
      <t>Maintaining custody of prisoner (in vehicle, precinct, etc.)</t>
    </r>
    <r>
      <rPr>
        <sz val="5"/>
        <rFont val="Times New Roman"/>
        <family val="1"/>
      </rPr>
      <t xml:space="preserve"> </t>
    </r>
    <r>
      <rPr>
        <vertAlign val="superscript"/>
        <sz val="9"/>
        <rFont val="Times New Roman"/>
        <family val="1"/>
      </rPr>
      <t>1</t>
    </r>
  </si>
  <si>
    <t>Verbal advisement only</t>
  </si>
  <si>
    <t xml:space="preserve">Not reported </t>
  </si>
  <si>
    <r>
      <t>Out of service (court, dining, etc.)</t>
    </r>
    <r>
      <rPr>
        <vertAlign val="superscript"/>
        <sz val="9"/>
        <rFont val="Times New Roman"/>
        <family val="1"/>
      </rPr>
      <t>2</t>
    </r>
  </si>
  <si>
    <r>
      <t>Tactical situation</t>
    </r>
    <r>
      <rPr>
        <vertAlign val="superscript"/>
        <sz val="9"/>
        <rFont val="Times New Roman"/>
        <family val="1"/>
      </rPr>
      <t>4</t>
    </r>
  </si>
  <si>
    <t>Unprovoked attack</t>
  </si>
  <si>
    <t>Table 25</t>
  </si>
  <si>
    <t>Table 26</t>
  </si>
  <si>
    <t>Location of offender</t>
  </si>
  <si>
    <t>Approaching
offender(s)</t>
  </si>
  <si>
    <t>Approaching 
suspect's vehicle</t>
  </si>
  <si>
    <t>Returning to
victim officer's
vehicle</t>
  </si>
  <si>
    <t>Seated in 
victim officer's vehicle</t>
  </si>
  <si>
    <t>Standing in vicinity of 
suspect's vehicle</t>
  </si>
  <si>
    <t>Standing in vicinity of 
victim officer's vehicle</t>
  </si>
  <si>
    <t>On
driver's
side</t>
  </si>
  <si>
    <t>On
passenger's
side</t>
  </si>
  <si>
    <t>Prior to
approaching
suspect's vehicle</t>
  </si>
  <si>
    <t>After obtaining contact
with offender(s)</t>
  </si>
  <si>
    <t>Number of victim officers killed during traffic-related incidents</t>
  </si>
  <si>
    <t>Prone</t>
  </si>
  <si>
    <t>On ground</t>
  </si>
  <si>
    <t>On vehicle/object</t>
  </si>
  <si>
    <t>Seated</t>
  </si>
  <si>
    <t>In suspect's vehicle</t>
  </si>
  <si>
    <t>In victim officer's vehicle</t>
  </si>
  <si>
    <t>Outside in vicinity of 
suspect's vehicle</t>
  </si>
  <si>
    <t>Outside in vicinity of 
victim officer's vehicle</t>
  </si>
  <si>
    <t>Standing</t>
  </si>
  <si>
    <t>In vicinity of 
suspect's vehicle</t>
  </si>
  <si>
    <t>In vicinity of 
victim officer's vehicle</t>
  </si>
  <si>
    <t>Unrestricted movement</t>
  </si>
  <si>
    <t>Outside of suspect's 
vehicle</t>
  </si>
  <si>
    <t>Outside of victim 
officer's vehicle</t>
  </si>
  <si>
    <t>Multiple locations due to multiple offenders</t>
  </si>
  <si>
    <r>
      <rPr>
        <vertAlign val="superscript"/>
        <sz val="9"/>
        <rFont val="Times New Roman"/>
        <family val="1"/>
      </rPr>
      <t>1</t>
    </r>
    <r>
      <rPr>
        <sz val="9"/>
        <rFont val="Times New Roman"/>
        <family val="1"/>
      </rPr>
      <t>Traffic-related incidents include conducting traffic stops (high-risk traffic stops and traffic violation stops), investigating possible DUI/DWI suspects, and assisting motorists.</t>
    </r>
  </si>
  <si>
    <t>Table 27</t>
  </si>
  <si>
    <t>Table 28</t>
  </si>
  <si>
    <t>Total firearms</t>
  </si>
  <si>
    <t>Multiple firearms; unable to determine which caused fatal injury</t>
  </si>
  <si>
    <t>Type of firearm unknown</t>
  </si>
  <si>
    <t>Type of firearm not reported</t>
  </si>
  <si>
    <t>Knife</t>
  </si>
  <si>
    <t>Other cutting instrument</t>
  </si>
  <si>
    <t>Blunt instrument</t>
  </si>
  <si>
    <t>Bomb</t>
  </si>
  <si>
    <t>Personal weapons (hands, fists, feet, etc.)</t>
  </si>
  <si>
    <t>Vehicle</t>
  </si>
  <si>
    <t>Number of victim officers who had prior knowledge that a weapon might be involved in the incident</t>
  </si>
  <si>
    <t>Table 29</t>
  </si>
  <si>
    <t>State</t>
  </si>
  <si>
    <t>Agency</t>
  </si>
  <si>
    <t>Total Firearms</t>
  </si>
  <si>
    <t>Personal Weapons</t>
  </si>
  <si>
    <t>Table 30</t>
  </si>
  <si>
    <t xml:space="preserve">State </t>
  </si>
  <si>
    <t xml:space="preserve">Agency </t>
  </si>
  <si>
    <t xml:space="preserve">Progression of Circumstances </t>
  </si>
  <si>
    <t xml:space="preserve">Call for service or reason for involvement </t>
  </si>
  <si>
    <t xml:space="preserve">Circumstance encounter by victim officer upon arrival  at scene of incident </t>
  </si>
  <si>
    <t>Specific activity being performed by victim officer at time of attack</t>
  </si>
  <si>
    <t>Serving/attempting to serve court order (eviction notice, subpoena, etc.)</t>
  </si>
  <si>
    <t>Out of service (court, dining, etc.)</t>
  </si>
  <si>
    <t>High-risk traffic stop</t>
  </si>
  <si>
    <t xml:space="preserve">California </t>
  </si>
  <si>
    <t>Tactical situation</t>
  </si>
  <si>
    <t>Barricaded/hostage situation</t>
  </si>
  <si>
    <t>Active shooter</t>
  </si>
  <si>
    <t xml:space="preserve">Colorado </t>
  </si>
  <si>
    <t>Encounter or assist an emotionally disturbed person</t>
  </si>
  <si>
    <t xml:space="preserve">Florida </t>
  </si>
  <si>
    <t>Investigative activity (surveillance, searches, interviews, etc.)</t>
  </si>
  <si>
    <t xml:space="preserve">Georgia </t>
  </si>
  <si>
    <t xml:space="preserve">Illinois </t>
  </si>
  <si>
    <t xml:space="preserve">Louisiana </t>
  </si>
  <si>
    <t xml:space="preserve">Mississippi </t>
  </si>
  <si>
    <t xml:space="preserve">Missouri </t>
  </si>
  <si>
    <t xml:space="preserve">Nevada </t>
  </si>
  <si>
    <t xml:space="preserve">North Carolina </t>
  </si>
  <si>
    <t xml:space="preserve">Virginia </t>
  </si>
  <si>
    <t>NOTE: To obtain statistics in reference to the data presented in this table, refer to Tables 23, 24, 25, and 29.</t>
  </si>
  <si>
    <t>Table 31</t>
  </si>
  <si>
    <t>Type of firearm</t>
  </si>
  <si>
    <t>Number of victim officers killed with firearms</t>
  </si>
  <si>
    <t>.22-caliber</t>
  </si>
  <si>
    <t>.223-caliber</t>
  </si>
  <si>
    <t>.25-caliber</t>
  </si>
  <si>
    <t>.32-caliber</t>
  </si>
  <si>
    <t>.357-caliber</t>
  </si>
  <si>
    <t>.380-caliber</t>
  </si>
  <si>
    <t>.40-60-caliber</t>
  </si>
  <si>
    <t>.44-caliber</t>
  </si>
  <si>
    <t>.44-magnum</t>
  </si>
  <si>
    <t>5.7x28 millimeter</t>
  </si>
  <si>
    <t>7.62x39 millimeter</t>
  </si>
  <si>
    <t>10 millimeter</t>
  </si>
  <si>
    <t>.224-caliber</t>
  </si>
  <si>
    <t>.25-06-caliber</t>
  </si>
  <si>
    <t>.270-caliber</t>
  </si>
  <si>
    <t>.30-caliber</t>
  </si>
  <si>
    <t>.30-06-caliber</t>
  </si>
  <si>
    <t>.30-30-caliber</t>
  </si>
  <si>
    <t>.308-caliber</t>
  </si>
  <si>
    <t>5.45x39 millimeter</t>
  </si>
  <si>
    <t>5.56 millimeter</t>
  </si>
  <si>
    <t>6.5 millimeter</t>
  </si>
  <si>
    <t>7 millimeter</t>
  </si>
  <si>
    <t>7.62 millimeter</t>
  </si>
  <si>
    <t>12-gauge</t>
  </si>
  <si>
    <t>20-gauge</t>
  </si>
  <si>
    <t>Table 32</t>
  </si>
  <si>
    <t>0-5
feet</t>
  </si>
  <si>
    <t>6-10
feet</t>
  </si>
  <si>
    <t>11-20
feet</t>
  </si>
  <si>
    <t>21-50
feet</t>
  </si>
  <si>
    <t>Over 50
feet</t>
  </si>
  <si>
    <t>Distance
unknown</t>
  </si>
  <si>
    <t>Distance
not reported</t>
  </si>
  <si>
    <t>.44 Magnum</t>
  </si>
  <si>
    <t>5.56x45 millimeter</t>
  </si>
  <si>
    <t>9x19 millimeter</t>
  </si>
  <si>
    <t xml:space="preserve">Unknown </t>
  </si>
  <si>
    <t>Table 33</t>
  </si>
  <si>
    <t>.32 Magnum</t>
  </si>
  <si>
    <t>.357 Magnum</t>
  </si>
  <si>
    <t>Multiple firearms, unable to determine which caused fatal injury</t>
  </si>
  <si>
    <t>Table 34</t>
  </si>
  <si>
    <t>Type of uniform or other identification</t>
  </si>
  <si>
    <t>Wearing uniform</t>
  </si>
  <si>
    <t>Patrol</t>
  </si>
  <si>
    <t>Tactical</t>
  </si>
  <si>
    <t>Utility</t>
  </si>
  <si>
    <t>Other type of uniform</t>
  </si>
  <si>
    <t>Type of uniform not reported</t>
  </si>
  <si>
    <t>Not in uniform</t>
  </si>
  <si>
    <t>Badge displayed</t>
  </si>
  <si>
    <t>Verbal identification</t>
  </si>
  <si>
    <t>Multiple forms of identification</t>
  </si>
  <si>
    <t>No identification</t>
  </si>
  <si>
    <t>Other identification not reported</t>
  </si>
  <si>
    <t>Wearing uniform not reported</t>
  </si>
  <si>
    <t>Table 35</t>
  </si>
  <si>
    <t>Wearing body armor</t>
  </si>
  <si>
    <t>In uniform</t>
  </si>
  <si>
    <t>Wearing holster</t>
  </si>
  <si>
    <t>Table 36</t>
  </si>
  <si>
    <t>Location of fatal firearm wound</t>
  </si>
  <si>
    <t>Front head</t>
  </si>
  <si>
    <t>Rear head</t>
  </si>
  <si>
    <t>Side head</t>
  </si>
  <si>
    <r>
      <t>Shoulder (upper torso) area</t>
    </r>
    <r>
      <rPr>
        <vertAlign val="superscript"/>
        <sz val="9"/>
        <rFont val="Times New Roman"/>
        <family val="1"/>
      </rPr>
      <t>1</t>
    </r>
  </si>
  <si>
    <r>
      <t>Front legs</t>
    </r>
    <r>
      <rPr>
        <vertAlign val="superscript"/>
        <sz val="9"/>
        <rFont val="Times New Roman"/>
        <family val="1"/>
      </rPr>
      <t>2</t>
    </r>
  </si>
  <si>
    <t>Rear legs</t>
  </si>
  <si>
    <r>
      <t>Feet</t>
    </r>
    <r>
      <rPr>
        <vertAlign val="superscript"/>
        <sz val="9"/>
        <rFont val="Times New Roman"/>
        <family val="1"/>
      </rPr>
      <t>2</t>
    </r>
  </si>
  <si>
    <r>
      <t>Multiple wound locations, unable to determine which was fatal wound</t>
    </r>
    <r>
      <rPr>
        <vertAlign val="superscript"/>
        <sz val="6"/>
        <rFont val="Times New Roman"/>
        <family val="1"/>
      </rPr>
      <t xml:space="preserve"> </t>
    </r>
  </si>
  <si>
    <t>Fatal wound location not reported</t>
  </si>
  <si>
    <t>Number of victim officers killed with firearms while wearing body armor</t>
  </si>
  <si>
    <r>
      <rPr>
        <vertAlign val="superscript"/>
        <sz val="9"/>
        <rFont val="Times New Roman"/>
        <family val="1"/>
      </rPr>
      <t>1</t>
    </r>
    <r>
      <rPr>
        <sz val="9"/>
        <rFont val="Times New Roman"/>
        <family val="1"/>
      </rPr>
      <t>Beginning in 2019, a new option was added: "Shoulder (upper torso) area."</t>
    </r>
  </si>
  <si>
    <r>
      <rPr>
        <vertAlign val="superscript"/>
        <sz val="9"/>
        <rFont val="Times New Roman"/>
        <family val="1"/>
      </rPr>
      <t>2</t>
    </r>
    <r>
      <rPr>
        <sz val="9"/>
        <rFont val="Times New Roman"/>
        <family val="1"/>
      </rPr>
      <t>Beginning in 2019, "Front legs/feet" was separated to be collected as two wound locations:  "Front legs" and "Feet."</t>
    </r>
  </si>
  <si>
    <t>Table 37</t>
  </si>
  <si>
    <t>Table 38</t>
  </si>
  <si>
    <t>Point of entry</t>
  </si>
  <si>
    <t>Number of victim officers killed with firearms while wearing body armor and receiving fatal torso wounds</t>
  </si>
  <si>
    <t>Entered between side panels of vest</t>
  </si>
  <si>
    <t>Entered through armhole or shoulder area of vest</t>
  </si>
  <si>
    <t>Entered above vest (collarbone area, etc.)</t>
  </si>
  <si>
    <t>Entered below vest (abdominal or lower back area)</t>
  </si>
  <si>
    <t>Penetrated through vest (round more powerful than vest's capabilities/specifications)</t>
  </si>
  <si>
    <t>Penetrated through vest (body armor failure)</t>
  </si>
  <si>
    <t>Table 39</t>
  </si>
  <si>
    <t>Number of victim officers killed with firearms and body armor was penetrated</t>
  </si>
  <si>
    <r>
      <t>.223-caliber</t>
    </r>
    <r>
      <rPr>
        <vertAlign val="superscript"/>
        <sz val="9"/>
        <rFont val="Times New Roman"/>
        <family val="1"/>
      </rPr>
      <t>1</t>
    </r>
  </si>
  <si>
    <r>
      <rPr>
        <vertAlign val="superscript"/>
        <sz val="9"/>
        <rFont val="Times New Roman"/>
        <family val="1"/>
      </rPr>
      <t>1</t>
    </r>
    <r>
      <rPr>
        <sz val="9"/>
        <rFont val="Times New Roman"/>
        <family val="1"/>
      </rPr>
      <t>For 2019, one victim officer received torso wounds from multiple points of entry; one round penetrated the victim officer's vest and one round entered below the vest.</t>
    </r>
  </si>
  <si>
    <t>Table 40</t>
  </si>
  <si>
    <t>Number of known offenders</t>
  </si>
  <si>
    <t>Under 18</t>
  </si>
  <si>
    <r>
      <t>18</t>
    </r>
    <r>
      <rPr>
        <sz val="10"/>
        <rFont val="Courier New"/>
        <family val="3"/>
      </rPr>
      <t>–</t>
    </r>
    <r>
      <rPr>
        <sz val="10"/>
        <rFont val="Times New Roman"/>
        <family val="1"/>
      </rPr>
      <t>24</t>
    </r>
  </si>
  <si>
    <r>
      <t>25</t>
    </r>
    <r>
      <rPr>
        <sz val="10"/>
        <rFont val="Courier New"/>
        <family val="3"/>
      </rPr>
      <t>–</t>
    </r>
    <r>
      <rPr>
        <sz val="10"/>
        <rFont val="Times New Roman"/>
        <family val="1"/>
      </rPr>
      <t>30</t>
    </r>
  </si>
  <si>
    <r>
      <t>31</t>
    </r>
    <r>
      <rPr>
        <sz val="10"/>
        <rFont val="Courier New"/>
        <family val="3"/>
      </rPr>
      <t>–</t>
    </r>
    <r>
      <rPr>
        <sz val="10"/>
        <rFont val="Times New Roman"/>
        <family val="1"/>
      </rPr>
      <t>35</t>
    </r>
  </si>
  <si>
    <r>
      <t>36</t>
    </r>
    <r>
      <rPr>
        <sz val="10"/>
        <rFont val="Courier New"/>
        <family val="3"/>
      </rPr>
      <t>–</t>
    </r>
    <r>
      <rPr>
        <sz val="10"/>
        <rFont val="Times New Roman"/>
        <family val="1"/>
      </rPr>
      <t>40</t>
    </r>
  </si>
  <si>
    <r>
      <t>41</t>
    </r>
    <r>
      <rPr>
        <sz val="10"/>
        <rFont val="Courier New"/>
        <family val="3"/>
      </rPr>
      <t>–</t>
    </r>
    <r>
      <rPr>
        <sz val="10"/>
        <rFont val="Times New Roman"/>
        <family val="1"/>
      </rPr>
      <t>45</t>
    </r>
  </si>
  <si>
    <t>Table 41</t>
  </si>
  <si>
    <t>Table 42</t>
  </si>
  <si>
    <t>Known offender</t>
  </si>
  <si>
    <t>Table 43</t>
  </si>
  <si>
    <t>Black/
African American</t>
  </si>
  <si>
    <t>Native Hawaiian/
Other Pacific
Islander</t>
  </si>
  <si>
    <t>Race
not
reported</t>
  </si>
  <si>
    <t>Sex
not
reported</t>
  </si>
  <si>
    <t>18–24</t>
  </si>
  <si>
    <t>Table 44</t>
  </si>
  <si>
    <t>Table 45</t>
  </si>
  <si>
    <t>Status</t>
  </si>
  <si>
    <t>Under judicial supervision</t>
  </si>
  <si>
    <t>Conditional release, pending criminal prosecution</t>
  </si>
  <si>
    <t>Escapee from penal institution</t>
  </si>
  <si>
    <t>Halfway house</t>
  </si>
  <si>
    <t>Parole</t>
  </si>
  <si>
    <t>Probation</t>
  </si>
  <si>
    <t>Serving time in penal institution</t>
  </si>
  <si>
    <t>Other judicial supervision</t>
  </si>
  <si>
    <t>Multiple forms of judicial supervision</t>
  </si>
  <si>
    <t>Known to agency as</t>
  </si>
  <si>
    <t>Controlled substance possessor</t>
  </si>
  <si>
    <t>Controlled substance user</t>
  </si>
  <si>
    <t>Use of alcohol and/or controlled substance</t>
  </si>
  <si>
    <t>Under influence</t>
  </si>
  <si>
    <t>Alcohol</t>
  </si>
  <si>
    <t>Controlled substance</t>
  </si>
  <si>
    <t>Barbiturates</t>
  </si>
  <si>
    <t>Cocaine (all forms except Crack)</t>
  </si>
  <si>
    <t>Heroin</t>
  </si>
  <si>
    <t>Lysergic Acid Diethylamide (a.k.a. LSD)</t>
  </si>
  <si>
    <t>Marijuana</t>
  </si>
  <si>
    <t>Morphine</t>
  </si>
  <si>
    <t>Phencyclidine (a.k.a. PCP)</t>
  </si>
  <si>
    <t>Other drug/substance</t>
  </si>
  <si>
    <t>Multiple forms of substances</t>
  </si>
  <si>
    <t>Type of drug/substance not reported</t>
  </si>
  <si>
    <t>Not under influence</t>
  </si>
  <si>
    <t>Use of alcohol/controlled substance unknown</t>
  </si>
  <si>
    <t>Use of alcohol/controlled substance not reported</t>
  </si>
  <si>
    <t>Known to agency as having prior mental disorders</t>
  </si>
  <si>
    <t>Relationship between victim officer and offender</t>
  </si>
  <si>
    <t>Prior relationship through law enforcement (arrest, investigation, etc.)</t>
  </si>
  <si>
    <t>Prior relationship through non-law enforcement (acquaintance, neighbor, 
relative, etc.)</t>
  </si>
  <si>
    <t>No known relationship</t>
  </si>
  <si>
    <r>
      <rPr>
        <vertAlign val="superscript"/>
        <sz val="9"/>
        <rFont val="Times New Roman"/>
        <family val="1"/>
      </rPr>
      <t>1</t>
    </r>
    <r>
      <rPr>
        <sz val="9"/>
        <rFont val="Times New Roman"/>
        <family val="1"/>
      </rPr>
      <t>Beginning in 2019, new options were added, including: "Escapee from mental institution," "Home confinement/house arrest," and "Patient in mental institution."</t>
    </r>
  </si>
  <si>
    <r>
      <rPr>
        <vertAlign val="superscript"/>
        <sz val="9"/>
        <rFont val="Times New Roman"/>
        <family val="1"/>
      </rPr>
      <t>2</t>
    </r>
    <r>
      <rPr>
        <sz val="9"/>
        <rFont val="Times New Roman"/>
        <family val="1"/>
      </rPr>
      <t>Beginning in 2019, new options were added, including: "Anti-government/political," "Anti-law enforcement," "Having history of assaulting/threatening law enforcement officer(s)," "Militia member," "Sovereign citizen," "Survivalist,"
and "Violent offender."</t>
    </r>
  </si>
  <si>
    <r>
      <rPr>
        <vertAlign val="superscript"/>
        <sz val="9"/>
        <rFont val="Times New Roman"/>
        <family val="1"/>
      </rPr>
      <t>3</t>
    </r>
    <r>
      <rPr>
        <sz val="9"/>
        <rFont val="Times New Roman"/>
        <family val="1"/>
      </rPr>
      <t>From 2011 through 2018, "Domestic terrorist" and "International terrorist" were combined.</t>
    </r>
  </si>
  <si>
    <r>
      <rPr>
        <vertAlign val="superscript"/>
        <sz val="9"/>
        <rFont val="Times New Roman"/>
        <family val="1"/>
      </rPr>
      <t>4</t>
    </r>
    <r>
      <rPr>
        <sz val="9"/>
        <rFont val="Times New Roman"/>
        <family val="1"/>
      </rPr>
      <t>Beginning in 2019, a new option was added to the list of controlled substances:  "Synthetic cathinones (a.k.a. Bath salts)."</t>
    </r>
  </si>
  <si>
    <t>Table 46</t>
  </si>
  <si>
    <t>Judicial history prior to incident</t>
  </si>
  <si>
    <t>Previously arrested</t>
  </si>
  <si>
    <t>Conviction as adult</t>
  </si>
  <si>
    <t>Conviction as juvenile</t>
  </si>
  <si>
    <t>House arrest</t>
  </si>
  <si>
    <r>
      <t>Incarceration in penal institution</t>
    </r>
    <r>
      <rPr>
        <vertAlign val="superscript"/>
        <sz val="9"/>
        <rFont val="Times New Roman"/>
        <family val="1"/>
      </rPr>
      <t>1</t>
    </r>
  </si>
  <si>
    <t>Prior arrest for</t>
  </si>
  <si>
    <r>
      <t>Aggravated assault (excluding officers)</t>
    </r>
    <r>
      <rPr>
        <sz val="5"/>
        <rFont val="Times New Roman"/>
        <family val="1"/>
      </rPr>
      <t xml:space="preserve"> </t>
    </r>
    <r>
      <rPr>
        <vertAlign val="superscript"/>
        <sz val="9"/>
        <rFont val="Times New Roman"/>
        <family val="1"/>
      </rPr>
      <t>2</t>
    </r>
  </si>
  <si>
    <r>
      <t>Assault on law enforcement officer (aggravated or simple)</t>
    </r>
    <r>
      <rPr>
        <sz val="5"/>
        <rFont val="Times New Roman"/>
        <family val="1"/>
      </rPr>
      <t xml:space="preserve"> </t>
    </r>
  </si>
  <si>
    <r>
      <t>Crime of violence (includes arrests for aggravated assault, murder, rape, and robbery)</t>
    </r>
    <r>
      <rPr>
        <sz val="5"/>
        <rFont val="Times New Roman"/>
        <family val="1"/>
      </rPr>
      <t xml:space="preserve"> </t>
    </r>
    <r>
      <rPr>
        <vertAlign val="superscript"/>
        <sz val="9"/>
        <rFont val="Times New Roman"/>
        <family val="1"/>
      </rPr>
      <t>3</t>
    </r>
  </si>
  <si>
    <r>
      <t>Domestic violence</t>
    </r>
    <r>
      <rPr>
        <sz val="5"/>
        <rFont val="Times New Roman"/>
        <family val="1"/>
      </rPr>
      <t xml:space="preserve"> </t>
    </r>
    <r>
      <rPr>
        <vertAlign val="superscript"/>
        <sz val="9"/>
        <rFont val="Times New Roman"/>
        <family val="1"/>
      </rPr>
      <t>2</t>
    </r>
  </si>
  <si>
    <t>Drug law violation</t>
  </si>
  <si>
    <t>Murder</t>
  </si>
  <si>
    <r>
      <t>Other crime of violence (includes arrests for aggravated assault, rape, and robbery)</t>
    </r>
    <r>
      <rPr>
        <vertAlign val="superscript"/>
        <sz val="9"/>
        <rFont val="Times New Roman"/>
        <family val="1"/>
      </rPr>
      <t>3</t>
    </r>
  </si>
  <si>
    <t>Resisting arrest</t>
  </si>
  <si>
    <r>
      <t>Robbery</t>
    </r>
    <r>
      <rPr>
        <vertAlign val="superscript"/>
        <sz val="9"/>
        <rFont val="Times New Roman"/>
        <family val="1"/>
      </rPr>
      <t>2</t>
    </r>
  </si>
  <si>
    <r>
      <t>Sex offense</t>
    </r>
    <r>
      <rPr>
        <vertAlign val="superscript"/>
        <sz val="9"/>
        <rFont val="Times New Roman"/>
        <family val="1"/>
      </rPr>
      <t>2</t>
    </r>
  </si>
  <si>
    <r>
      <t>Threats against law enforcement</t>
    </r>
    <r>
      <rPr>
        <sz val="5"/>
        <rFont val="Times New Roman"/>
        <family val="1"/>
      </rPr>
      <t xml:space="preserve"> </t>
    </r>
    <r>
      <rPr>
        <vertAlign val="superscript"/>
        <sz val="9"/>
        <rFont val="Times New Roman"/>
        <family val="1"/>
      </rPr>
      <t>2</t>
    </r>
  </si>
  <si>
    <t>Weapons violation</t>
  </si>
  <si>
    <r>
      <t>None of the above</t>
    </r>
    <r>
      <rPr>
        <sz val="5"/>
        <rFont val="Times New Roman"/>
        <family val="1"/>
      </rPr>
      <t xml:space="preserve"> </t>
    </r>
    <r>
      <rPr>
        <vertAlign val="superscript"/>
        <sz val="9"/>
        <rFont val="Times New Roman"/>
        <family val="1"/>
      </rPr>
      <t>2</t>
    </r>
  </si>
  <si>
    <r>
      <rPr>
        <vertAlign val="superscript"/>
        <sz val="9"/>
        <rFont val="Times New Roman"/>
        <family val="1"/>
      </rPr>
      <t>1</t>
    </r>
    <r>
      <rPr>
        <sz val="9"/>
        <rFont val="Times New Roman"/>
        <family val="1"/>
      </rPr>
      <t>In 2019, counts for "Incarceration in penal institution" stopped being collected.</t>
    </r>
  </si>
  <si>
    <r>
      <rPr>
        <vertAlign val="superscript"/>
        <sz val="9"/>
        <rFont val="Times New Roman"/>
        <family val="1"/>
      </rPr>
      <t>2</t>
    </r>
    <r>
      <rPr>
        <sz val="9"/>
        <rFont val="Times New Roman"/>
        <family val="1"/>
      </rPr>
      <t>In 2019, "Aggravated assault (excluding officers)," "Domestic violence," "Robbery," "Sex offense," "Threats against law enforcement," and "None of the above" were added as options for prior arrests.</t>
    </r>
  </si>
  <si>
    <r>
      <rPr>
        <vertAlign val="superscript"/>
        <sz val="9"/>
        <rFont val="Times New Roman"/>
        <family val="1"/>
      </rPr>
      <t>3</t>
    </r>
    <r>
      <rPr>
        <sz val="9"/>
        <rFont val="Times New Roman"/>
        <family val="1"/>
      </rPr>
      <t>In 2019, "Other crime of violence" was eliminated from the list of options for prior arrests because the specific violent crimes were added as options.</t>
    </r>
  </si>
  <si>
    <t>Table 47</t>
  </si>
  <si>
    <t>Disposition</t>
  </si>
  <si>
    <t>Arrested and charged</t>
  </si>
  <si>
    <t>Guilty of murder</t>
  </si>
  <si>
    <t>Received death sentence</t>
  </si>
  <si>
    <t>Received life imprisonment</t>
  </si>
  <si>
    <t>Sentence unknown</t>
  </si>
  <si>
    <t>Guilty of lesser offense related to murder</t>
  </si>
  <si>
    <t>Guilty of crime other than murder</t>
  </si>
  <si>
    <t>Indeterminate charge and sentence</t>
  </si>
  <si>
    <t>Committed to psychiatric institution</t>
  </si>
  <si>
    <t>Died in custody prior to sentencing</t>
  </si>
  <si>
    <t>Not arrested</t>
  </si>
  <si>
    <t>Justifiably killed</t>
  </si>
  <si>
    <t>by victim officer</t>
  </si>
  <si>
    <t>Committed suicide</t>
  </si>
  <si>
    <t>Died under other circumstance</t>
  </si>
  <si>
    <t>Died by unknown cause</t>
  </si>
  <si>
    <r>
      <rPr>
        <vertAlign val="superscript"/>
        <sz val="9"/>
        <rFont val="Times New Roman"/>
        <family val="1"/>
      </rPr>
      <t>1</t>
    </r>
    <r>
      <rPr>
        <sz val="9"/>
        <rFont val="Times New Roman"/>
        <family val="1"/>
      </rPr>
      <t>Beginning in 2011, new options were added to identify the other persons who justifiably killed the offender(s).</t>
    </r>
  </si>
  <si>
    <t>NOTE: Due to delays in court proceedings, this table runs two years behind the publication year.</t>
  </si>
  <si>
    <r>
      <rPr>
        <vertAlign val="superscript"/>
        <sz val="9"/>
        <rFont val="Times New Roman"/>
        <family val="1"/>
      </rPr>
      <t>3</t>
    </r>
    <r>
      <rPr>
        <sz val="9"/>
        <rFont val="Times New Roman"/>
        <family val="1"/>
      </rPr>
      <t>For 2016 and 2018, the victim officers were alone at the time of the incident; therefore, the number of rounds fired by assisting officers is not relevant.</t>
    </r>
  </si>
  <si>
    <t>Disarmed of weapon/weapon taken information not reported</t>
  </si>
  <si>
    <t>TABLES</t>
  </si>
  <si>
    <t>Back to Index</t>
  </si>
  <si>
    <t>Weather/Environmental</t>
  </si>
  <si>
    <t>Providing/Deploying flares, traffic cones, etc.</t>
  </si>
  <si>
    <r>
      <t>Providing/Deploying spike strips/stop sticks</t>
    </r>
    <r>
      <rPr>
        <sz val="2"/>
        <rFont val="Times New Roman"/>
        <family val="1"/>
      </rPr>
      <t xml:space="preserve"> </t>
    </r>
    <r>
      <rPr>
        <vertAlign val="superscript"/>
        <sz val="9"/>
        <rFont val="Times New Roman"/>
        <family val="1"/>
      </rPr>
      <t>1</t>
    </r>
  </si>
  <si>
    <t>Shooting/Shots being fired (not "active shooter" situation)</t>
  </si>
  <si>
    <t>Disorder/Disturbance</t>
  </si>
  <si>
    <t>Encounter/Assist an emotionally disturbed person</t>
  </si>
  <si>
    <t>Investigative/Enforcement</t>
  </si>
  <si>
    <r>
      <t>Providing/Deploying equipment (flares, traffic cones, etc.)</t>
    </r>
    <r>
      <rPr>
        <vertAlign val="superscript"/>
        <sz val="9"/>
        <rFont val="Times New Roman"/>
        <family val="1"/>
      </rPr>
      <t>1</t>
    </r>
  </si>
  <si>
    <t>Shooting/Shots fired (not "active shooter" situation)</t>
  </si>
  <si>
    <r>
      <t>Serving/Attempting to serve search warrant (non-tactical)</t>
    </r>
    <r>
      <rPr>
        <sz val="5"/>
        <rFont val="Times New Roman"/>
        <family val="1"/>
      </rPr>
      <t xml:space="preserve"> </t>
    </r>
    <r>
      <rPr>
        <sz val="2"/>
        <rFont val="Times New Roman"/>
        <family val="1"/>
      </rPr>
      <t xml:space="preserve"> </t>
    </r>
    <r>
      <rPr>
        <vertAlign val="superscript"/>
        <sz val="9"/>
        <rFont val="Times New Roman"/>
        <family val="1"/>
      </rPr>
      <t>1</t>
    </r>
  </si>
  <si>
    <r>
      <t>Serving/Attempting to serve court order (eviction notice, subpoena, etc.)</t>
    </r>
    <r>
      <rPr>
        <vertAlign val="superscript"/>
        <sz val="9"/>
        <rFont val="Times New Roman"/>
        <family val="1"/>
      </rPr>
      <t>1</t>
    </r>
  </si>
  <si>
    <r>
      <t>Serving/Attempting to serve arrest warrant</t>
    </r>
    <r>
      <rPr>
        <sz val="2"/>
        <rFont val="Times New Roman"/>
        <family val="1"/>
      </rPr>
      <t xml:space="preserve"> </t>
    </r>
    <r>
      <rPr>
        <vertAlign val="superscript"/>
        <sz val="9"/>
        <rFont val="Times New Roman"/>
        <family val="1"/>
      </rPr>
      <t>1</t>
    </r>
  </si>
  <si>
    <r>
      <t>Providing/Deploying equipment (flares, traffic cones, etc.)</t>
    </r>
    <r>
      <rPr>
        <vertAlign val="superscript"/>
        <sz val="9"/>
        <rFont val="Times New Roman"/>
        <family val="1"/>
      </rPr>
      <t>2</t>
    </r>
  </si>
  <si>
    <r>
      <t>Serving/Attempting to serve court order (eviction notice, subpoena, etc.)</t>
    </r>
    <r>
      <rPr>
        <vertAlign val="superscript"/>
        <sz val="9"/>
        <rFont val="Times New Roman"/>
        <family val="1"/>
      </rPr>
      <t>2</t>
    </r>
  </si>
  <si>
    <r>
      <t>Barricaded/Hostage situation</t>
    </r>
    <r>
      <rPr>
        <sz val="2"/>
        <rFont val="Times New Roman"/>
        <family val="1"/>
      </rPr>
      <t xml:space="preserve"> </t>
    </r>
    <r>
      <rPr>
        <vertAlign val="superscript"/>
        <sz val="9"/>
        <rFont val="Times New Roman"/>
        <family val="1"/>
      </rPr>
      <t>1</t>
    </r>
  </si>
  <si>
    <t>Neck/Throat</t>
  </si>
  <si>
    <t>Arms/Hands</t>
  </si>
  <si>
    <t>Crack/Cocaine</t>
  </si>
  <si>
    <t>Hashish/Hash oil</t>
  </si>
  <si>
    <t>Amphetamines/Methamphetamines</t>
  </si>
  <si>
    <t>Opium/Opiate</t>
  </si>
  <si>
    <t>Case pending/Disposition unknown</t>
  </si>
  <si>
    <t>Acquitted/Dismissed/Nolle Prosequi</t>
  </si>
  <si>
    <t>2022</t>
  </si>
  <si>
    <t>Region, Geographic Division, and State, 2013–2022</t>
  </si>
  <si>
    <t>Population Group/Agency Type, 2013–2022</t>
  </si>
  <si>
    <t>Lighting and Weather Conditions by Location of Incident, 2022</t>
  </si>
  <si>
    <t>Lighting and Weather Conditions by Location of Incident, 2013–2022</t>
  </si>
  <si>
    <t>Time of Incident, 2013–2022</t>
  </si>
  <si>
    <t>Day of Incident, 2013–2022</t>
  </si>
  <si>
    <t>Time of Incident by Day of Incident, 2022</t>
  </si>
  <si>
    <t>Time of Incident by Day of Incident, 2013–2022</t>
  </si>
  <si>
    <t>Month of Incident, 2013–2022</t>
  </si>
  <si>
    <t>Age Group of Victim Officer, 2013–2022</t>
  </si>
  <si>
    <t>Years of Service of Victim Officer, 2013–2022</t>
  </si>
  <si>
    <t>Age Group of Victim Officer by Years of Service, 2022</t>
  </si>
  <si>
    <t>Age Group of Victim Officer by Years of Service, 2013–2022</t>
  </si>
  <si>
    <t>Profile of Victim Officer, Average Demographics, 2003–2022</t>
  </si>
  <si>
    <t>Race, Ethnicity, and Sex of Victim Officer, 2013–2022</t>
  </si>
  <si>
    <t>Age Group of Victim Officer by Race and Sex, 2022</t>
  </si>
  <si>
    <t>Age Group of Victim Officer by Race and Sex, 2013–2022</t>
  </si>
  <si>
    <t>Use of Firearm by Victim Officer, Assisting Officer, and Offender, 2013–2022</t>
  </si>
  <si>
    <t>Officer Killed with Own Weapon, Victim Officer's Type of Weapon, 2013–2022</t>
  </si>
  <si>
    <t>Time of Incident by Type of Assignment, 2022</t>
  </si>
  <si>
    <t>Time of Incident by Type of Assignment, 2013–2022</t>
  </si>
  <si>
    <t>Call for Service or Reason for Victim Officer's Involvement, 2013–2022</t>
  </si>
  <si>
    <t>Circumstance Encountered by Victim Officer upon Arrival at Scene of Incident, 2013–2022</t>
  </si>
  <si>
    <t>Specific Activity Being Performed by Victim Officer at Time of Attack, 2013–2022</t>
  </si>
  <si>
    <t>Type of Weapon, 2013–2022</t>
  </si>
  <si>
    <t>Officer Killed with Firearm, Type of Firearm, 2013–2022</t>
  </si>
  <si>
    <t>Officer Killed with Firearm, Type of Firearm by Distance Between Victim Officer and Offender, 2022</t>
  </si>
  <si>
    <t>Officer Killed with Firearm, Type of Firearm by Distance Between Victim Officer and Offender, 2013–2022</t>
  </si>
  <si>
    <t>Number of Victim Officers Wearing Body Armor, Holster, or Uniform, 2013–2022</t>
  </si>
  <si>
    <t>Officer Killed with Firearm and Wearing Body Armor, Location of Fatal Wound, 2013–2022</t>
  </si>
  <si>
    <t>Officer Killed with Firearm While Wearing Body Armor, Type of Firearm, 2013–2022</t>
  </si>
  <si>
    <t>Officer Killed with Firearm While Wearing Body Armor, Point of Entry for Fatal Torso Wounds, 2013–2022</t>
  </si>
  <si>
    <t>Officer Killed with Firearm While Wearing Body Armor, Type of Firearm Penetrating Victim Officer's Body Armor, 2013–2022</t>
  </si>
  <si>
    <t>Age Group of Known Offender, 2013–2022</t>
  </si>
  <si>
    <t>Profile of Known Offender, Average Demographics, 2003–2022</t>
  </si>
  <si>
    <t>Race, Ethnicity, and Sex of Known Offender, 2013–2022</t>
  </si>
  <si>
    <t>Age Group of Known Offender by Race and Sex, 2022</t>
  </si>
  <si>
    <t>Age Group of Known Offender by Race and Sex, 2013–2022</t>
  </si>
  <si>
    <t>Status of Known Offender at Time of Incident, 2013–2022</t>
  </si>
  <si>
    <t>Judicial History of Known Offender Prior to Incident, 2013–2022</t>
  </si>
  <si>
    <t>Not applicable (indoors)</t>
  </si>
  <si>
    <t>None of the above</t>
  </si>
  <si>
    <t xml:space="preserve">Knife </t>
  </si>
  <si>
    <t xml:space="preserve">Total </t>
  </si>
  <si>
    <t xml:space="preserve">Tactical
assignment
</t>
  </si>
  <si>
    <t xml:space="preserve">Overtime/Extra duty activity
</t>
  </si>
  <si>
    <t>.50-caliber</t>
  </si>
  <si>
    <t xml:space="preserve">9x19 millimeter </t>
  </si>
  <si>
    <t>Riverside County Sheriff's Department</t>
  </si>
  <si>
    <t>Knox County Sheriff's Office</t>
  </si>
  <si>
    <t>New York City Police Department</t>
  </si>
  <si>
    <t>State and Agency by Progression of Circumstances, 2022</t>
  </si>
  <si>
    <t>Respond to crime in progress</t>
  </si>
  <si>
    <t/>
  </si>
  <si>
    <t>Respond to report of crime</t>
  </si>
  <si>
    <t>Serving/attempting to serve arrest warrant</t>
  </si>
  <si>
    <t>Providing/deploying equipment (flares, traffic cones, etc.)</t>
  </si>
  <si>
    <t>l</t>
  </si>
  <si>
    <t>Average number of rounds fired by offenders that struck victim officers</t>
  </si>
  <si>
    <t xml:space="preserve">      Percentage hit rate of victim officers' rounds striking offenders</t>
  </si>
  <si>
    <t>Front driver's side</t>
  </si>
  <si>
    <t>In vicinity of 
suspect's  vehicle</t>
  </si>
  <si>
    <t>Front/hood</t>
  </si>
  <si>
    <t>On driver's side</t>
  </si>
  <si>
    <t>On passenger's side</t>
  </si>
  <si>
    <t>Vest not penetrated (blunt force trauma)</t>
  </si>
  <si>
    <t>Multiple points of entry</t>
  </si>
  <si>
    <t>by officer(s) at other scene of incident</t>
  </si>
  <si>
    <r>
      <t>by officer(s) responding to scene of incident</t>
    </r>
    <r>
      <rPr>
        <sz val="5"/>
        <rFont val="Times New Roman"/>
        <family val="1"/>
      </rPr>
      <t xml:space="preserve"> </t>
    </r>
  </si>
  <si>
    <t>by assisting officer(s)</t>
  </si>
  <si>
    <t>Victim Officer Killed with Own Weapon, Disarmed1 of Weapon, and Weapon Stolen by Offender, 2013–2022</t>
  </si>
  <si>
    <t>Officer Killed During Traffic-Related Incident1, Location of Offender by Location of Victim Officer, 2022</t>
  </si>
  <si>
    <t>Officer Killed During Traffic-Related Incident1, Location of Offender by Location of Victim Officer, 2018–2022</t>
  </si>
  <si>
    <t>State and Agency by Type of Weapon, 2022</t>
  </si>
  <si>
    <t>Number of Victim Officers Wearing Uniform or Other Law Enforcement Identification Evident, 2013–2022</t>
  </si>
  <si>
    <t>Disposition of Known Offender, 2011–2020</t>
  </si>
  <si>
    <t>Officer Killed with Firearm, Type of Firearm, 2014–2023</t>
  </si>
  <si>
    <t>2023</t>
  </si>
  <si>
    <t>Region, Geographic Division, and State, 2014–2023</t>
  </si>
  <si>
    <t>Population Group/Agency Type, 2014–2023</t>
  </si>
  <si>
    <t>Lighting and Weather Conditions by Location of Incident, 2023</t>
  </si>
  <si>
    <t>Lighting and Weather Conditions by Location of Incident, 2014–2023</t>
  </si>
  <si>
    <t>Time of Incident, 2014–2023</t>
  </si>
  <si>
    <t>Time of Incident by Day of Incident, 2014–2023</t>
  </si>
  <si>
    <t>Day of Incident, 2014–2023</t>
  </si>
  <si>
    <t>Time of Incident by Day of Incident, 2023</t>
  </si>
  <si>
    <t>Month of Incident, 2014–2023</t>
  </si>
  <si>
    <t>Age Group of Victim Officer, 2014–2023</t>
  </si>
  <si>
    <t>Years of Service of Victim Officer, 2014–2023</t>
  </si>
  <si>
    <t>Age Group of Victim Officer by Years of Service, 2023</t>
  </si>
  <si>
    <t>Age Group of Victim Officer by Years of Service, 2014–2023</t>
  </si>
  <si>
    <t>2014–2018</t>
  </si>
  <si>
    <t>2019–2023</t>
  </si>
  <si>
    <r>
      <t>2004</t>
    </r>
    <r>
      <rPr>
        <b/>
        <sz val="10"/>
        <rFont val="Courier New"/>
        <family val="3"/>
      </rPr>
      <t>–</t>
    </r>
    <r>
      <rPr>
        <b/>
        <sz val="10"/>
        <rFont val="Times New Roman"/>
        <family val="1"/>
      </rPr>
      <t>2013</t>
    </r>
  </si>
  <si>
    <t>2014–2023</t>
  </si>
  <si>
    <t>Race, Ethnicity, and Sex of Victim Officer, 2014–2023</t>
  </si>
  <si>
    <t>Age Group of Victim Officer by Race and Sex, 2023</t>
  </si>
  <si>
    <t>Age Group of Victim Officer by Race and Sex, 2014–2023</t>
  </si>
  <si>
    <t>Use of Firearm by Victim Officer, Assisting Officer, and Offender, 2014–2023</t>
  </si>
  <si>
    <r>
      <t>Victim Officer Killed with Own Weapon, Disarmed</t>
    </r>
    <r>
      <rPr>
        <vertAlign val="superscript"/>
        <sz val="9"/>
        <rFont val="Times New Roman"/>
        <family val="1"/>
      </rPr>
      <t>1</t>
    </r>
    <r>
      <rPr>
        <sz val="14"/>
        <rFont val="Times New Roman"/>
        <family val="1"/>
      </rPr>
      <t xml:space="preserve"> of Weapon, and Weapon Stolen</t>
    </r>
    <r>
      <rPr>
        <vertAlign val="superscript"/>
        <sz val="9"/>
        <rFont val="Times New Roman"/>
        <family val="1"/>
      </rPr>
      <t>2</t>
    </r>
    <r>
      <rPr>
        <sz val="14"/>
        <rFont val="Times New Roman"/>
        <family val="1"/>
      </rPr>
      <t xml:space="preserve"> by Offender, 2014–2023</t>
    </r>
  </si>
  <si>
    <t>Officer Killed with Own Weapon, Victim Officer's Type of Weapon, 2014–2023</t>
  </si>
  <si>
    <t>Time of Incident by Type of Assignment, 2023</t>
  </si>
  <si>
    <t>Time of Incident by Type of Assignment, 2014–2023</t>
  </si>
  <si>
    <t>Call for Service or Reason for Victim Officer's Involvement, 2014–2023</t>
  </si>
  <si>
    <t>Judicial History of Known Offender Prior to Incident, 2014–2023</t>
  </si>
  <si>
    <t>Status of Known Offender at Time of Incident, 2014–2023</t>
  </si>
  <si>
    <t>Age Group of Known Offender by Race and Sex, 2014–2023</t>
  </si>
  <si>
    <t>Age Group of Known Offender by Race and Sex, 2023</t>
  </si>
  <si>
    <t>Race, Ethnicity, and Sex of Known Offender, 2014–2023</t>
  </si>
  <si>
    <t>Age Group of Known Offender, 2014–2023</t>
  </si>
  <si>
    <t>Officer Killed with Firearm While Wearing Body Armor, Type of Firearm Penetrating Victim Officer's Body Armor, 2014–2023</t>
  </si>
  <si>
    <t>Officer Killed with Firearm While Wearing Body Armor, Point of Entry for Fatal Torso Wounds, 2014–2023</t>
  </si>
  <si>
    <t>Officer Killed with Firearm While Wearing Body Armor, Type of Firearm, 2014–2023</t>
  </si>
  <si>
    <t>Officer Killed with Firearm and Wearing Body Armor, Location of Fatal Wound, 2014–2023</t>
  </si>
  <si>
    <t>Number of Victim Officers Wearing Body Armor, Holster, or Uniform, 2014–2023</t>
  </si>
  <si>
    <t>Number of Victim Officers Wearing Uniform or Other Law Enforcement Identification Evident, 2019–2023</t>
  </si>
  <si>
    <t>Officer Killed with Firearm, Type of Firearm by Distance Between Victim Officer and Offender, 2014–2023</t>
  </si>
  <si>
    <t>Officer Killed with Firearm, Type of Firearm by Distance Between Victim Officer and Offender, 2023</t>
  </si>
  <si>
    <t>State and Agency by Progression of Circumstances, 2023</t>
  </si>
  <si>
    <t>State and Agency by Type of Weapon, 2023</t>
  </si>
  <si>
    <t>Type of Weapon, 2014–2023</t>
  </si>
  <si>
    <r>
      <t>Officer Killed During Traffic-Related Incident,</t>
    </r>
    <r>
      <rPr>
        <vertAlign val="superscript"/>
        <sz val="9"/>
        <rFont val="Times New Roman"/>
        <family val="1"/>
      </rPr>
      <t>1</t>
    </r>
    <r>
      <rPr>
        <sz val="14"/>
        <rFont val="Times New Roman"/>
        <family val="1"/>
      </rPr>
      <t xml:space="preserve"> Location of Offender by Location of Victim Officer, 2019–2023</t>
    </r>
  </si>
  <si>
    <r>
      <t>Officer Killed During Traffic-Related Incident,</t>
    </r>
    <r>
      <rPr>
        <vertAlign val="superscript"/>
        <sz val="9"/>
        <rFont val="Times New Roman"/>
        <family val="1"/>
      </rPr>
      <t>1</t>
    </r>
    <r>
      <rPr>
        <sz val="14"/>
        <rFont val="Times New Roman"/>
        <family val="1"/>
      </rPr>
      <t xml:space="preserve"> Location of Offender by Location of Victim Officer, 2023</t>
    </r>
  </si>
  <si>
    <t>Circumstance Encountered by Victim Officer upon Arrival at Scene of Incident, 2014–2023</t>
  </si>
  <si>
    <t>Specific Activity Being Performed by Victim Officer at Time of Attack, 2014–2023</t>
  </si>
  <si>
    <t>Profile of Victim Officer, Average Demographics, 2014–2023</t>
  </si>
  <si>
    <t>5ft 9in</t>
  </si>
  <si>
    <t>5ft 10in</t>
  </si>
  <si>
    <t>5ft 11in</t>
  </si>
  <si>
    <t>Profile of Known Offender, Average Demographics, 2014–2023</t>
  </si>
  <si>
    <t>5ft 10 in</t>
  </si>
  <si>
    <t>Off Duty      Alone</t>
  </si>
  <si>
    <t>Overtime/extra duty activity</t>
  </si>
  <si>
    <t>Off duty</t>
  </si>
  <si>
    <t>Investigative motor vehicle crash</t>
  </si>
  <si>
    <t>Investigative possible DUI/DWI suspect (operating a vehicle</t>
  </si>
  <si>
    <t>Investigate suspicious persons or circumstances</t>
  </si>
  <si>
    <t xml:space="preserve">Active shooter </t>
  </si>
  <si>
    <t>Investigate motor vehicle crash</t>
  </si>
  <si>
    <t>Investigate possible DUI/DWI suspect (operating a vehicle)</t>
  </si>
  <si>
    <t xml:space="preserve">      Investigate motor vehicle crash</t>
  </si>
  <si>
    <t xml:space="preserve">      Investigate possible DUI/DWI suspect (operating a vehicle)</t>
  </si>
  <si>
    <t xml:space="preserve">      Investigate suspicious persons or circumstances</t>
  </si>
  <si>
    <t xml:space="preserve">      Tactical situation</t>
  </si>
  <si>
    <t xml:space="preserve">      Traffic stop - felony traffic stop</t>
  </si>
  <si>
    <t xml:space="preserve">      Traffic violation stop</t>
  </si>
  <si>
    <t xml:space="preserve">      Undercover situation</t>
  </si>
  <si>
    <t xml:space="preserve">      Wanted person</t>
  </si>
  <si>
    <t>Agency assist w/ house fire</t>
  </si>
  <si>
    <t>Assisting wounded citizen who had been shot by the suspect</t>
  </si>
  <si>
    <t>At office</t>
  </si>
  <si>
    <t>Attempting to arrest offender's father</t>
  </si>
  <si>
    <t>Completing booking paperwork at agency</t>
  </si>
  <si>
    <t>End of shift</t>
  </si>
  <si>
    <t>Escorting victim to retrieve personal belongings</t>
  </si>
  <si>
    <t>Exiting gas station building</t>
  </si>
  <si>
    <t>In precinct parking lot</t>
  </si>
  <si>
    <t>Leaving location after confrontation with offender</t>
  </si>
  <si>
    <t>Manning vehicle entry checkpoint</t>
  </si>
  <si>
    <t>Mass shooting</t>
  </si>
  <si>
    <t>Monitoring offender in medical facility</t>
  </si>
  <si>
    <t>Moving pedestrians to safety</t>
  </si>
  <si>
    <t>Off duty/official capacity</t>
  </si>
  <si>
    <t>Off duty: acting in the commission of a crime.</t>
  </si>
  <si>
    <t>Office duty</t>
  </si>
  <si>
    <t>On patrol</t>
  </si>
  <si>
    <t>Out of service (dining)</t>
  </si>
  <si>
    <t>Patrolling area, stopped at intersection for stop sign</t>
  </si>
  <si>
    <t>Security assignment</t>
  </si>
  <si>
    <t>Service of civil process</t>
  </si>
  <si>
    <t>Sitting in patrol car</t>
  </si>
  <si>
    <t>Sitting in patrol vehicle in department parking lot</t>
  </si>
  <si>
    <t>Speeding fleeing car struck side of police cruiser.</t>
  </si>
  <si>
    <t>Transporting homeless man to shelter</t>
  </si>
  <si>
    <t>Vehicle undercover surveillance</t>
  </si>
  <si>
    <t>Walking outside of agency</t>
  </si>
  <si>
    <t>Shooting/shots fired</t>
  </si>
  <si>
    <r>
      <t xml:space="preserve">Attempting to restrain/control/handcuff other individual </t>
    </r>
    <r>
      <rPr>
        <vertAlign val="superscript"/>
        <sz val="10"/>
        <rFont val="Times New Roman"/>
        <family val="1"/>
      </rPr>
      <t>1</t>
    </r>
  </si>
  <si>
    <r>
      <t xml:space="preserve">Maintaining custody of prisoner (in vehicle, precinct, etc.) </t>
    </r>
    <r>
      <rPr>
        <vertAlign val="superscript"/>
        <sz val="10"/>
        <rFont val="Times New Roman"/>
        <family val="1"/>
      </rPr>
      <t>1</t>
    </r>
  </si>
  <si>
    <r>
      <t>High-risk traffic stop</t>
    </r>
    <r>
      <rPr>
        <vertAlign val="superscript"/>
        <sz val="10"/>
        <rFont val="Times New Roman"/>
        <family val="1"/>
      </rPr>
      <t>2</t>
    </r>
  </si>
  <si>
    <r>
      <t xml:space="preserve">Providing/Deploying spike strips/stop sticks </t>
    </r>
    <r>
      <rPr>
        <vertAlign val="superscript"/>
        <sz val="10"/>
        <rFont val="Times New Roman"/>
        <family val="1"/>
      </rPr>
      <t>1</t>
    </r>
  </si>
  <si>
    <r>
      <t xml:space="preserve">Traffic control (crash scene, directing traffic, etc.) </t>
    </r>
    <r>
      <rPr>
        <vertAlign val="superscript"/>
        <sz val="10"/>
        <rFont val="Times New Roman"/>
        <family val="1"/>
      </rPr>
      <t>1</t>
    </r>
  </si>
  <si>
    <r>
      <t>Trespassing</t>
    </r>
    <r>
      <rPr>
        <vertAlign val="superscript"/>
        <sz val="10"/>
        <rFont val="Times New Roman"/>
        <family val="1"/>
      </rPr>
      <t>1</t>
    </r>
  </si>
  <si>
    <r>
      <t xml:space="preserve">Other citizen complaint </t>
    </r>
    <r>
      <rPr>
        <vertAlign val="superscript"/>
        <sz val="10"/>
        <rFont val="Times New Roman"/>
        <family val="1"/>
      </rPr>
      <t>1</t>
    </r>
  </si>
  <si>
    <r>
      <t xml:space="preserve">Active shooter </t>
    </r>
    <r>
      <rPr>
        <vertAlign val="superscript"/>
        <sz val="10"/>
        <rFont val="Times New Roman"/>
        <family val="1"/>
      </rPr>
      <t>1</t>
    </r>
  </si>
  <si>
    <r>
      <t xml:space="preserve">Mass casualty </t>
    </r>
    <r>
      <rPr>
        <vertAlign val="superscript"/>
        <sz val="10"/>
        <rFont val="Times New Roman"/>
        <family val="1"/>
      </rPr>
      <t>1</t>
    </r>
  </si>
  <si>
    <r>
      <t xml:space="preserve">Animal cruelty </t>
    </r>
    <r>
      <rPr>
        <vertAlign val="superscript"/>
        <sz val="10"/>
        <rFont val="Times New Roman"/>
        <family val="1"/>
      </rPr>
      <t>1</t>
    </r>
  </si>
  <si>
    <r>
      <t xml:space="preserve">High-risk traffic stop </t>
    </r>
    <r>
      <rPr>
        <vertAlign val="superscript"/>
        <sz val="10"/>
        <rFont val="Times New Roman"/>
        <family val="1"/>
      </rPr>
      <t>2</t>
    </r>
  </si>
  <si>
    <r>
      <t xml:space="preserve">Official contact (not an arrest situation) </t>
    </r>
    <r>
      <rPr>
        <vertAlign val="superscript"/>
        <sz val="10"/>
        <rFont val="Times New Roman"/>
        <family val="1"/>
      </rPr>
      <t>1</t>
    </r>
  </si>
  <si>
    <r>
      <t xml:space="preserve">Serving/Attempting to serve search warrant (non-tactical)  </t>
    </r>
    <r>
      <rPr>
        <vertAlign val="superscript"/>
        <sz val="10"/>
        <rFont val="Times New Roman"/>
        <family val="1"/>
      </rPr>
      <t>1</t>
    </r>
  </si>
  <si>
    <r>
      <t xml:space="preserve">Surveillance activity </t>
    </r>
    <r>
      <rPr>
        <vertAlign val="superscript"/>
        <sz val="10"/>
        <rFont val="Times New Roman"/>
        <family val="1"/>
      </rPr>
      <t>1</t>
    </r>
  </si>
  <si>
    <r>
      <t xml:space="preserve">Suspicious package </t>
    </r>
    <r>
      <rPr>
        <vertAlign val="superscript"/>
        <sz val="10"/>
        <rFont val="Times New Roman"/>
        <family val="1"/>
      </rPr>
      <t>1</t>
    </r>
  </si>
  <si>
    <r>
      <t>Providing/Deploying equipment (flares, traffic cones, etc.)</t>
    </r>
    <r>
      <rPr>
        <vertAlign val="superscript"/>
        <sz val="10"/>
        <rFont val="Times New Roman"/>
        <family val="1"/>
      </rPr>
      <t>2</t>
    </r>
  </si>
  <si>
    <r>
      <t xml:space="preserve">Fire </t>
    </r>
    <r>
      <rPr>
        <vertAlign val="superscript"/>
        <sz val="10"/>
        <rFont val="Times New Roman"/>
        <family val="1"/>
      </rPr>
      <t>1</t>
    </r>
  </si>
  <si>
    <r>
      <t xml:space="preserve">Medical emergency </t>
    </r>
    <r>
      <rPr>
        <vertAlign val="superscript"/>
        <sz val="10"/>
        <rFont val="Times New Roman"/>
        <family val="1"/>
      </rPr>
      <t>1</t>
    </r>
  </si>
  <si>
    <r>
      <t>Serving/Attempting to serve court order (eviction notice, subpoena, etc.)</t>
    </r>
    <r>
      <rPr>
        <vertAlign val="superscript"/>
        <sz val="10"/>
        <rFont val="Times New Roman"/>
        <family val="1"/>
      </rPr>
      <t>2</t>
    </r>
  </si>
  <si>
    <r>
      <t>Tactical situation</t>
    </r>
    <r>
      <rPr>
        <b/>
        <vertAlign val="superscript"/>
        <sz val="10"/>
        <rFont val="Times New Roman"/>
        <family val="1"/>
      </rPr>
      <t>3</t>
    </r>
  </si>
  <si>
    <r>
      <t xml:space="preserve">Barricaded/hostage situation </t>
    </r>
    <r>
      <rPr>
        <vertAlign val="superscript"/>
        <sz val="10"/>
        <rFont val="Times New Roman"/>
        <family val="1"/>
      </rPr>
      <t>1</t>
    </r>
  </si>
  <si>
    <r>
      <t xml:space="preserve">Serving/Attempting to serve arrest warrant </t>
    </r>
    <r>
      <rPr>
        <vertAlign val="superscript"/>
        <sz val="10"/>
        <rFont val="Times New Roman"/>
        <family val="1"/>
      </rPr>
      <t>1</t>
    </r>
  </si>
  <si>
    <r>
      <t xml:space="preserve">Other tactical situation </t>
    </r>
    <r>
      <rPr>
        <vertAlign val="superscript"/>
        <sz val="10"/>
        <rFont val="Times New Roman"/>
        <family val="1"/>
      </rPr>
      <t>1</t>
    </r>
  </si>
  <si>
    <t>Prior to approaching suspects vehicle</t>
  </si>
  <si>
    <t xml:space="preserve">      .220-caliber</t>
  </si>
  <si>
    <t xml:space="preserve">      9X19 millimeter</t>
  </si>
  <si>
    <t xml:space="preserve">      .45 Magnum</t>
  </si>
  <si>
    <t xml:space="preserve">      .22 Magnum</t>
  </si>
  <si>
    <t>Dealer of controlled substance</t>
  </si>
  <si>
    <t>Huntsville Police Department</t>
  </si>
  <si>
    <t>Los Angeles County Sheriff's Department</t>
  </si>
  <si>
    <t>Oakland Police Department</t>
  </si>
  <si>
    <t>Selma Police Department</t>
  </si>
  <si>
    <t>Colorado Department of Corrections, Colorado Springs</t>
  </si>
  <si>
    <t>Cortez Police Department</t>
  </si>
  <si>
    <t>Hartford Police Department</t>
  </si>
  <si>
    <t>St. Johns County Sheriff's Office</t>
  </si>
  <si>
    <t>Crisp County Sheriff's Office</t>
  </si>
  <si>
    <t>Spalding County Sheriff's Office</t>
  </si>
  <si>
    <t>Algona Police Department</t>
  </si>
  <si>
    <t>Chicago Police Department</t>
  </si>
  <si>
    <t>Indiana State Police, Fort Wayne</t>
  </si>
  <si>
    <t>Indiana State Police, Indianapolis</t>
  </si>
  <si>
    <t>Marion County Sheriff's Office</t>
  </si>
  <si>
    <t>Tell City Police Department</t>
  </si>
  <si>
    <t>Fairway Police Department</t>
  </si>
  <si>
    <t>Scott County Sheriff's Office</t>
  </si>
  <si>
    <t>Denham Springs Police Department</t>
  </si>
  <si>
    <t>Lafourche Parish Sheriff's Office Criminal Operations Complex</t>
  </si>
  <si>
    <t>New Orleans Police Department</t>
  </si>
  <si>
    <t>Ville Platte Marshal's Office</t>
  </si>
  <si>
    <t>Waltham Police Department</t>
  </si>
  <si>
    <t>Pope County Sheriff's Office</t>
  </si>
  <si>
    <t>Madison Police Department</t>
  </si>
  <si>
    <t>Hermann Police Department</t>
  </si>
  <si>
    <t>Nevada Department of Public Safety, Carson City</t>
  </si>
  <si>
    <t>Nevada Department of Public Safety, Las Vegas</t>
  </si>
  <si>
    <t>Pyramid Lake Paiute Tribal Police Department, Tribal Police</t>
  </si>
  <si>
    <t>Greensboro Police Department</t>
  </si>
  <si>
    <t>Fargo Police Department, North Dakota</t>
  </si>
  <si>
    <t>Mercer County Sheriff's Office</t>
  </si>
  <si>
    <t>Deptford Township Police Department</t>
  </si>
  <si>
    <t xml:space="preserve">New Jersey </t>
  </si>
  <si>
    <t>Alamogordo Police Department</t>
  </si>
  <si>
    <t>Alamogordo Police Department, New Mexico</t>
  </si>
  <si>
    <t>Nyssa Police Department</t>
  </si>
  <si>
    <t>Brackenridge Borough Police Department</t>
  </si>
  <si>
    <t>McKeesport Police Department</t>
  </si>
  <si>
    <t>Pennsylvania State Police, Harrisburg</t>
  </si>
  <si>
    <t>Philadelphia Police Department</t>
  </si>
  <si>
    <t>Temple University Police Department</t>
  </si>
  <si>
    <t>Trujilo Alto Municipal Police Department</t>
  </si>
  <si>
    <t>Easley Police Department</t>
  </si>
  <si>
    <t>Memphis Police Department</t>
  </si>
  <si>
    <t>Austin Police Department</t>
  </si>
  <si>
    <t>Cameron Police Department</t>
  </si>
  <si>
    <t>Eastland County Sheriff's Office</t>
  </si>
  <si>
    <t>San Benito Police Department</t>
  </si>
  <si>
    <t>Virgin Islands Police Department</t>
  </si>
  <si>
    <t>Wintergreen Police Department</t>
  </si>
  <si>
    <t>Rutland Police Department</t>
  </si>
  <si>
    <t>Chetek Police Department</t>
  </si>
  <si>
    <t>Milwaukee Police Department</t>
  </si>
  <si>
    <t>St. Croix County Sheriff's Office</t>
  </si>
  <si>
    <t>Other tactical situation</t>
  </si>
  <si>
    <t>Respond to alarm</t>
  </si>
  <si>
    <t>Trespassing</t>
  </si>
  <si>
    <t>Providing/deploying spike strips/stop sticks</t>
  </si>
  <si>
    <t xml:space="preserve">Kansas </t>
  </si>
  <si>
    <t>Routine patrol</t>
  </si>
  <si>
    <t xml:space="preserve">North Dakota </t>
  </si>
  <si>
    <t xml:space="preserve">New Mexico </t>
  </si>
  <si>
    <t xml:space="preserve">Puerto Rico </t>
  </si>
  <si>
    <t xml:space="preserve">Tennessee </t>
  </si>
  <si>
    <t xml:space="preserve">Vermont </t>
  </si>
  <si>
    <t>Engaging in foot pursuit</t>
  </si>
  <si>
    <r>
      <t>Disposition of Known Offender, 2013</t>
    </r>
    <r>
      <rPr>
        <sz val="14"/>
        <rFont val="Calibri"/>
        <family val="2"/>
      </rPr>
      <t>–</t>
    </r>
    <r>
      <rPr>
        <sz val="14"/>
        <rFont val="Times New Roman"/>
        <family val="1"/>
      </rPr>
      <t>2022</t>
    </r>
  </si>
  <si>
    <t>2013–2017</t>
  </si>
  <si>
    <t>2018–2022</t>
  </si>
  <si>
    <t>2013–2022</t>
  </si>
  <si>
    <t xml:space="preserve">      Dismissed</t>
  </si>
  <si>
    <t xml:space="preserve">      Disposition unknown</t>
  </si>
  <si>
    <t>Fugitive</t>
  </si>
  <si>
    <t xml:space="preserve"> </t>
  </si>
  <si>
    <t>1 Includes officers on other types of assignments not listed</t>
  </si>
  <si>
    <t>West Virginia State Police, Williamson</t>
  </si>
  <si>
    <t xml:space="preserve">Oregon </t>
  </si>
  <si>
    <t>Multiple firearms used by offenders/unable to determine cause of death</t>
  </si>
  <si>
    <r>
      <rPr>
        <vertAlign val="superscript"/>
        <sz val="9"/>
        <rFont val="Times New Roman"/>
        <family val="1"/>
      </rPr>
      <t>1</t>
    </r>
    <r>
      <rPr>
        <sz val="9"/>
        <rFont val="Times New Roman"/>
        <family val="1"/>
      </rPr>
      <t>The number of rounds fired (1,100) during an incident in 2013 was excluded when calculating the average number of rounds fired by assisting officers to provide more accurate statistics.</t>
    </r>
  </si>
  <si>
    <r>
      <rPr>
        <vertAlign val="superscript"/>
        <sz val="9"/>
        <rFont val="Times New Roman"/>
        <family val="1"/>
      </rPr>
      <t>2</t>
    </r>
    <r>
      <rPr>
        <sz val="9"/>
        <rFont val="Times New Roman"/>
        <family val="1"/>
      </rPr>
      <t>The number of rounds fired (1,046) during an incident in 2017 was excluded when calculating the average number of rounds fired by offenders to provide more accurate statistics.</t>
    </r>
  </si>
  <si>
    <r>
      <t xml:space="preserve"> </t>
    </r>
    <r>
      <rPr>
        <vertAlign val="superscript"/>
        <sz val="9"/>
        <rFont val="Times New Roman"/>
        <family val="1"/>
      </rPr>
      <t>1</t>
    </r>
    <r>
      <rPr>
        <sz val="9"/>
        <rFont val="Times New Roman"/>
        <family val="1"/>
      </rPr>
      <t xml:space="preserve"> Includes officers on other types of assignments not listed</t>
    </r>
  </si>
  <si>
    <r>
      <t xml:space="preserve">      Maintaining custody of prisoner (in vehicle, precinct, etc.)</t>
    </r>
    <r>
      <rPr>
        <vertAlign val="superscript"/>
        <sz val="9"/>
        <rFont val="Times New Roman"/>
        <family val="1"/>
      </rPr>
      <t xml:space="preserve"> 1</t>
    </r>
  </si>
  <si>
    <t>NOTE: For 2019 through 2021, 22 of the 34 victim officers who were feloniously killed during traffic-related incidents contacted radio dispatchers prior to or during the attack.</t>
  </si>
  <si>
    <t>Multiple firearms used by offender(s), unable to determine which caused fatal injury</t>
  </si>
  <si>
    <t>Fargo Police Department</t>
  </si>
  <si>
    <t>.45-magnum</t>
  </si>
  <si>
    <t>.32-magnum</t>
  </si>
  <si>
    <t>.357-magnum</t>
  </si>
  <si>
    <t xml:space="preserve">      .22-magnum</t>
  </si>
  <si>
    <t>.22-magnum</t>
  </si>
  <si>
    <t xml:space="preserve">.32-magnum </t>
  </si>
  <si>
    <t>Front upper torso/Chest</t>
  </si>
  <si>
    <t>Rear upper torso/Back</t>
  </si>
  <si>
    <t>Front lower torso/Abdomen</t>
  </si>
  <si>
    <t>Rear lower torso/Back</t>
  </si>
  <si>
    <t>Front below waist/Groin area</t>
  </si>
  <si>
    <t>Rear below waist/Buttocks</t>
  </si>
  <si>
    <r>
      <t>Front legs/Feet</t>
    </r>
    <r>
      <rPr>
        <vertAlign val="superscript"/>
        <sz val="9"/>
        <rFont val="Times New Roman"/>
        <family val="1"/>
      </rPr>
      <t>2</t>
    </r>
  </si>
  <si>
    <t xml:space="preserve">      .223-caliber</t>
  </si>
  <si>
    <t>.220-caliber</t>
  </si>
  <si>
    <r>
      <t>Escapee from mental institution</t>
    </r>
    <r>
      <rPr>
        <vertAlign val="superscript"/>
        <sz val="10"/>
        <rFont val="Times New Roman"/>
        <family val="1"/>
      </rPr>
      <t>1</t>
    </r>
  </si>
  <si>
    <r>
      <t>Home confinement/house arrest</t>
    </r>
    <r>
      <rPr>
        <vertAlign val="superscript"/>
        <sz val="10"/>
        <rFont val="Times New Roman"/>
        <family val="1"/>
      </rPr>
      <t>1</t>
    </r>
  </si>
  <si>
    <r>
      <t>Patient in mental institution</t>
    </r>
    <r>
      <rPr>
        <vertAlign val="superscript"/>
        <sz val="10"/>
        <rFont val="Times New Roman"/>
        <family val="1"/>
      </rPr>
      <t>1</t>
    </r>
  </si>
  <si>
    <r>
      <t xml:space="preserve">Anti-government/political </t>
    </r>
    <r>
      <rPr>
        <vertAlign val="superscript"/>
        <sz val="10"/>
        <rFont val="Times New Roman"/>
        <family val="1"/>
      </rPr>
      <t>2</t>
    </r>
  </si>
  <si>
    <r>
      <t xml:space="preserve">Anti-law enforcement </t>
    </r>
    <r>
      <rPr>
        <vertAlign val="superscript"/>
        <sz val="10"/>
        <rFont val="Times New Roman"/>
        <family val="1"/>
      </rPr>
      <t>2</t>
    </r>
  </si>
  <si>
    <r>
      <t>Domestic terrorist</t>
    </r>
    <r>
      <rPr>
        <vertAlign val="superscript"/>
        <sz val="10"/>
        <rFont val="Times New Roman"/>
        <family val="1"/>
      </rPr>
      <t>3</t>
    </r>
  </si>
  <si>
    <t xml:space="preserve">Gang member/affiliated with gang member(s)  </t>
  </si>
  <si>
    <r>
      <t xml:space="preserve">Having history of assaulting/threatening law enforcement officer(s) </t>
    </r>
    <r>
      <rPr>
        <vertAlign val="superscript"/>
        <sz val="10"/>
        <rFont val="Times New Roman"/>
        <family val="1"/>
      </rPr>
      <t>2</t>
    </r>
  </si>
  <si>
    <r>
      <t xml:space="preserve">International terrorist </t>
    </r>
    <r>
      <rPr>
        <vertAlign val="superscript"/>
        <sz val="10"/>
        <rFont val="Times New Roman"/>
        <family val="1"/>
      </rPr>
      <t>4</t>
    </r>
  </si>
  <si>
    <r>
      <t xml:space="preserve">Known or suspected terrorist (domestic or international)  </t>
    </r>
    <r>
      <rPr>
        <vertAlign val="superscript"/>
        <sz val="10"/>
        <rFont val="Times New Roman"/>
        <family val="1"/>
      </rPr>
      <t>3</t>
    </r>
  </si>
  <si>
    <r>
      <t xml:space="preserve">Militia member </t>
    </r>
    <r>
      <rPr>
        <vertAlign val="superscript"/>
        <sz val="10"/>
        <rFont val="Times New Roman"/>
        <family val="1"/>
      </rPr>
      <t>2</t>
    </r>
  </si>
  <si>
    <r>
      <t>Sovereign citizen</t>
    </r>
    <r>
      <rPr>
        <vertAlign val="superscript"/>
        <sz val="10"/>
        <rFont val="Times New Roman"/>
        <family val="1"/>
      </rPr>
      <t>2</t>
    </r>
  </si>
  <si>
    <r>
      <t xml:space="preserve">Survivalist </t>
    </r>
    <r>
      <rPr>
        <vertAlign val="superscript"/>
        <sz val="10"/>
        <rFont val="Times New Roman"/>
        <family val="1"/>
      </rPr>
      <t>2</t>
    </r>
  </si>
  <si>
    <r>
      <t xml:space="preserve">Violent offender </t>
    </r>
    <r>
      <rPr>
        <vertAlign val="superscript"/>
        <sz val="10"/>
        <rFont val="Times New Roman"/>
        <family val="1"/>
      </rPr>
      <t>2</t>
    </r>
  </si>
  <si>
    <t xml:space="preserve">Other </t>
  </si>
  <si>
    <r>
      <t>Synthetic cathinones (a.k.a. Bath salts)</t>
    </r>
    <r>
      <rPr>
        <vertAlign val="superscript"/>
        <sz val="10"/>
        <rFont val="Times New Roman"/>
        <family val="1"/>
      </rPr>
      <t>4</t>
    </r>
  </si>
  <si>
    <t>Received prison term (ranging from 
8.75 years to 205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</si>
</sst>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1" x14ac:knownFonts="1">
    <font>
      <sz val="11"/>
      <color theme="1"/>
      <name val="Calibri"/>
      <family val="2"/>
      <scheme val="minor"/>
    </font>
    <font>
      <sz val="10"/>
      <name val="Arial"/>
      <family val="2"/>
    </font>
    <font>
      <b/>
      <sz val="14"/>
      <name val="Times New Roman"/>
      <family val="1"/>
    </font>
    <font>
      <sz val="14"/>
      <name val="Times New Roman"/>
      <family val="1"/>
    </font>
    <font>
      <b/>
      <sz val="10"/>
      <name val="Times New Roman"/>
      <family val="1"/>
    </font>
    <font>
      <sz val="10"/>
      <name val="Times New Roman"/>
      <family val="1"/>
    </font>
    <font>
      <sz val="10"/>
      <name val="Times"/>
      <family val="1"/>
    </font>
    <font>
      <b/>
      <sz val="10"/>
      <name val="Times"/>
      <family val="1"/>
    </font>
    <font>
      <sz val="10"/>
      <name val="Arial"/>
      <family val="2"/>
    </font>
    <font>
      <vertAlign val="superscript"/>
      <sz val="9"/>
      <name val="Times New Roman"/>
      <family val="1"/>
    </font>
    <font>
      <b/>
      <sz val="10"/>
      <name val="Arial"/>
      <family val="2"/>
    </font>
    <font>
      <sz val="9"/>
      <name val="Times New Roman"/>
      <family val="1"/>
    </font>
    <font>
      <i/>
      <sz val="10"/>
      <name val="Times New Roman"/>
      <family val="1"/>
    </font>
    <font>
      <b/>
      <sz val="10"/>
      <name val="Courier New"/>
      <family val="3"/>
    </font>
    <font>
      <vertAlign val="superscript"/>
      <sz val="5"/>
      <name val="Times New Roman"/>
      <family val="1"/>
    </font>
    <font>
      <sz val="10"/>
      <name val="Calibri"/>
      <family val="2"/>
    </font>
    <font>
      <sz val="5"/>
      <name val="Times New Roman"/>
      <family val="1"/>
    </font>
    <font>
      <sz val="2"/>
      <name val="Times New Roman"/>
      <family val="1"/>
    </font>
    <font>
      <sz val="10"/>
      <color rgb="FF000000"/>
      <name val="Times New Roman"/>
      <family val="1"/>
    </font>
    <font>
      <b/>
      <sz val="10"/>
      <color rgb="FF000000"/>
      <name val="Times New Roman"/>
      <family val="1"/>
    </font>
    <font>
      <vertAlign val="superscript"/>
      <sz val="6"/>
      <name val="Times New Roman"/>
      <family val="1"/>
    </font>
    <font>
      <sz val="10"/>
      <name val="Courier New"/>
      <family val="3"/>
    </font>
    <font>
      <sz val="14"/>
      <name val="Calibri"/>
      <family val="2"/>
    </font>
    <font>
      <b/>
      <sz val="10"/>
      <color rgb="FFFF0000"/>
      <name val="Times New Roman"/>
      <family val="1"/>
    </font>
    <font>
      <sz val="11"/>
      <name val="Calibri"/>
      <family val="2"/>
    </font>
    <font>
      <sz val="11"/>
      <name val="Times New Roman"/>
      <family val="1"/>
    </font>
    <font>
      <b/>
      <sz val="14"/>
      <color theme="1"/>
      <name val="Calibri"/>
      <family val="2"/>
      <scheme val="minor"/>
    </font>
    <font>
      <u/>
      <sz val="11"/>
      <color theme="10"/>
      <name val="Calibri"/>
      <family val="2"/>
      <scheme val="minor"/>
    </font>
    <font>
      <sz val="8"/>
      <color rgb="FF000000"/>
      <name val="Times New Roman"/>
      <family val="1"/>
    </font>
    <font>
      <sz val="10"/>
      <color theme="1"/>
      <name val="Times New Roman"/>
      <family val="1"/>
    </font>
    <font>
      <b/>
      <sz val="10"/>
      <color theme="1"/>
      <name val="Times New Roman"/>
      <family val="1"/>
    </font>
    <font>
      <b/>
      <sz val="10"/>
      <name val="Calibri"/>
      <family val="2"/>
    </font>
    <font>
      <b/>
      <sz val="11"/>
      <color theme="1"/>
      <name val="Calibri"/>
      <family val="2"/>
      <scheme val="minor"/>
    </font>
    <font>
      <vertAlign val="superscript"/>
      <sz val="10"/>
      <name val="Times New Roman"/>
      <family val="1"/>
    </font>
    <font>
      <b/>
      <vertAlign val="superscript"/>
      <sz val="10"/>
      <name val="Times New Roman"/>
      <family val="1"/>
    </font>
    <font>
      <sz val="11"/>
      <name val="Calibri"/>
      <family val="2"/>
    </font>
    <font>
      <sz val="8"/>
      <color rgb="FF000000"/>
      <name val="Arial"/>
      <family val="2"/>
    </font>
    <font>
      <sz val="8"/>
      <name val="Calibri"/>
      <family val="2"/>
      <scheme val="minor"/>
    </font>
    <font>
      <b/>
      <sz val="10"/>
      <color rgb="FF000000"/>
      <name val="Arial"/>
      <family val="2"/>
    </font>
    <font>
      <sz val="10"/>
      <color rgb="FF000000"/>
      <name val="Arial"/>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12">
    <border>
      <left/>
      <right/>
      <top/>
      <bottom/>
      <diagonal/>
    </border>
    <border>
      <left/>
      <right/>
      <top/>
      <bottom style="thin">
        <color indexed="64"/>
      </bottom>
      <diagonal/>
    </border>
    <border>
      <left/>
      <right/>
      <top style="thin">
        <color indexed="64"/>
      </top>
      <bottom style="thin">
        <color theme="0" tint="-0.34998626667073579"/>
      </bottom>
      <diagonal/>
    </border>
    <border>
      <left/>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theme="0" tint="-0.34998626667073579"/>
      </left>
      <right style="thin">
        <color indexed="64"/>
      </right>
      <top style="thin">
        <color indexed="64"/>
      </top>
      <bottom style="thin">
        <color indexed="64"/>
      </bottom>
      <diagonal/>
    </border>
    <border>
      <left/>
      <right/>
      <top/>
      <bottom style="thin">
        <color theme="0" tint="-0.34998626667073579"/>
      </bottom>
      <diagonal/>
    </border>
    <border>
      <left style="thin">
        <color indexed="64"/>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indexed="64"/>
      </top>
      <bottom style="thin">
        <color indexed="64"/>
      </bottom>
      <diagonal/>
    </border>
    <border>
      <left/>
      <right style="thin">
        <color indexed="64"/>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thin">
        <color indexed="64"/>
      </right>
      <top/>
      <bottom style="thin">
        <color indexed="64"/>
      </bottom>
      <diagonal/>
    </border>
    <border>
      <left/>
      <right style="thin">
        <color theme="0" tint="-0.34998626667073579"/>
      </right>
      <top style="thin">
        <color indexed="64"/>
      </top>
      <bottom style="thin">
        <color indexed="64"/>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style="thin">
        <color theme="0" tint="-0.34998626667073579"/>
      </top>
      <bottom style="thin">
        <color theme="0" tint="-0.34998626667073579"/>
      </bottom>
      <diagonal/>
    </border>
    <border>
      <left style="thin">
        <color indexed="64"/>
      </left>
      <right/>
      <top/>
      <bottom style="thin">
        <color theme="0" tint="-0.34998626667073579"/>
      </bottom>
      <diagonal/>
    </border>
    <border>
      <left/>
      <right style="thin">
        <color indexed="64"/>
      </right>
      <top style="thin">
        <color indexed="64"/>
      </top>
      <bottom/>
      <diagonal/>
    </border>
    <border>
      <left/>
      <right/>
      <top/>
      <bottom style="thin">
        <color theme="3"/>
      </bottom>
      <diagonal/>
    </border>
    <border>
      <left/>
      <right style="thin">
        <color theme="2" tint="-9.9978637043366805E-2"/>
      </right>
      <top/>
      <bottom/>
      <diagonal/>
    </border>
    <border>
      <left style="thin">
        <color indexed="64"/>
      </left>
      <right style="thin">
        <color theme="0" tint="-0.34998626667073579"/>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theme="0" tint="-0.34998626667073579"/>
      </top>
      <bottom style="thin">
        <color theme="2" tint="-0.249977111117893"/>
      </bottom>
      <diagonal/>
    </border>
    <border>
      <left/>
      <right style="thin">
        <color theme="0" tint="-0.34998626667073579"/>
      </right>
      <top style="thin">
        <color indexed="64"/>
      </top>
      <bottom style="thin">
        <color theme="0" tint="-0.34998626667073579"/>
      </bottom>
      <diagonal/>
    </border>
    <border>
      <left/>
      <right/>
      <top/>
      <bottom style="thin">
        <color theme="2" tint="-0.249977111117893"/>
      </bottom>
      <diagonal/>
    </border>
    <border>
      <left/>
      <right style="thin">
        <color rgb="FF000000"/>
      </right>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indexed="64"/>
      </right>
      <top/>
      <bottom style="thin">
        <color indexed="64"/>
      </bottom>
      <diagonal/>
    </border>
    <border>
      <left/>
      <right style="thin">
        <color rgb="FF000000"/>
      </right>
      <top style="thin">
        <color indexed="64"/>
      </top>
      <bottom style="thin">
        <color indexed="64"/>
      </bottom>
      <diagonal/>
    </border>
    <border>
      <left/>
      <right/>
      <top style="thin">
        <color theme="2" tint="-0.249977111117893"/>
      </top>
      <bottom/>
      <diagonal/>
    </border>
    <border>
      <left style="thin">
        <color theme="2" tint="-0.249977111117893"/>
      </left>
      <right/>
      <top/>
      <bottom/>
      <diagonal/>
    </border>
    <border>
      <left/>
      <right/>
      <top/>
      <bottom style="thin">
        <color theme="1"/>
      </bottom>
      <diagonal/>
    </border>
    <border>
      <left style="thin">
        <color theme="3"/>
      </left>
      <right style="thin">
        <color indexed="64"/>
      </right>
      <top style="thin">
        <color indexed="64"/>
      </top>
      <bottom style="thin">
        <color indexed="64"/>
      </bottom>
      <diagonal/>
    </border>
    <border>
      <left style="thin">
        <color theme="3"/>
      </left>
      <right/>
      <top style="thin">
        <color indexed="64"/>
      </top>
      <bottom style="thin">
        <color indexed="64"/>
      </bottom>
      <diagonal/>
    </border>
    <border>
      <left/>
      <right/>
      <top/>
      <bottom style="thin">
        <color theme="2" tint="-9.9978637043366805E-2"/>
      </bottom>
      <diagonal/>
    </border>
    <border>
      <left style="thin">
        <color theme="3"/>
      </left>
      <right style="thin">
        <color theme="3"/>
      </right>
      <top style="thin">
        <color indexed="64"/>
      </top>
      <bottom style="thin">
        <color indexed="64"/>
      </bottom>
      <diagonal/>
    </border>
    <border>
      <left style="thin">
        <color theme="3"/>
      </left>
      <right style="thin">
        <color theme="3"/>
      </right>
      <top style="thin">
        <color theme="3"/>
      </top>
      <bottom style="thin">
        <color indexed="64"/>
      </bottom>
      <diagonal/>
    </border>
    <border>
      <left style="thin">
        <color theme="3"/>
      </left>
      <right/>
      <top style="thin">
        <color theme="3"/>
      </top>
      <bottom style="thin">
        <color indexed="64"/>
      </bottom>
      <diagonal/>
    </border>
    <border>
      <left style="thin">
        <color theme="3"/>
      </left>
      <right style="thin">
        <color theme="3"/>
      </right>
      <top/>
      <bottom style="thin">
        <color theme="3"/>
      </bottom>
      <diagonal/>
    </border>
    <border>
      <left style="thin">
        <color indexed="64"/>
      </left>
      <right/>
      <top style="thin">
        <color indexed="64"/>
      </top>
      <bottom style="thin">
        <color theme="3"/>
      </bottom>
      <diagonal/>
    </border>
    <border>
      <left style="thin">
        <color indexed="64"/>
      </left>
      <right style="thin">
        <color theme="3"/>
      </right>
      <top style="thin">
        <color theme="3"/>
      </top>
      <bottom style="thin">
        <color indexed="64"/>
      </bottom>
      <diagonal/>
    </border>
    <border>
      <left/>
      <right style="thin">
        <color theme="3"/>
      </right>
      <top style="thin">
        <color indexed="64"/>
      </top>
      <bottom style="thin">
        <color indexed="64"/>
      </bottom>
      <diagonal/>
    </border>
    <border>
      <left/>
      <right style="thin">
        <color theme="3"/>
      </right>
      <top style="thin">
        <color theme="0" tint="-0.34998626667073579"/>
      </top>
      <bottom style="thin">
        <color indexed="64"/>
      </bottom>
      <diagonal/>
    </border>
    <border>
      <left style="thin">
        <color indexed="64"/>
      </left>
      <right style="thin">
        <color theme="3"/>
      </right>
      <top style="thin">
        <color theme="0" tint="-0.34998626667073579"/>
      </top>
      <bottom style="thin">
        <color indexed="64"/>
      </bottom>
      <diagonal/>
    </border>
    <border>
      <left style="thin">
        <color theme="3"/>
      </left>
      <right style="thin">
        <color theme="3"/>
      </right>
      <top style="thin">
        <color indexed="64"/>
      </top>
      <bottom/>
      <diagonal/>
    </border>
    <border>
      <left/>
      <right/>
      <top style="thin">
        <color rgb="FF000000"/>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style="thin">
        <color theme="0" tint="-0.14999847407452621"/>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style="thin">
        <color theme="0" tint="-0.14999847407452621"/>
      </top>
      <bottom/>
      <diagonal/>
    </border>
    <border>
      <left style="thin">
        <color theme="2" tint="-9.9978637043366805E-2"/>
      </left>
      <right/>
      <top/>
      <bottom/>
      <diagonal/>
    </border>
    <border>
      <left/>
      <right/>
      <top style="thin">
        <color theme="2" tint="-9.9978637043366805E-2"/>
      </top>
      <bottom/>
      <diagonal/>
    </border>
    <border>
      <left style="thin">
        <color theme="1"/>
      </left>
      <right style="thin">
        <color theme="0" tint="-0.34998626667073579"/>
      </right>
      <top style="thin">
        <color theme="1"/>
      </top>
      <bottom/>
      <diagonal/>
    </border>
    <border>
      <left style="thin">
        <color theme="0" tint="-0.34998626667073579"/>
      </left>
      <right style="thin">
        <color theme="1"/>
      </right>
      <top style="thin">
        <color theme="1"/>
      </top>
      <bottom/>
      <diagonal/>
    </border>
    <border>
      <left style="thin">
        <color theme="1"/>
      </left>
      <right/>
      <top style="thin">
        <color theme="1"/>
      </top>
      <bottom/>
      <diagonal/>
    </border>
    <border>
      <left style="thin">
        <color theme="3"/>
      </left>
      <right style="thin">
        <color theme="3"/>
      </right>
      <top style="thin">
        <color theme="3"/>
      </top>
      <bottom/>
      <diagonal/>
    </border>
    <border>
      <left style="thin">
        <color theme="3"/>
      </left>
      <right style="thin">
        <color theme="1"/>
      </right>
      <top style="thin">
        <color theme="3"/>
      </top>
      <bottom/>
      <diagonal/>
    </border>
    <border>
      <left style="thin">
        <color rgb="FF000000"/>
      </left>
      <right style="thin">
        <color rgb="FF000000"/>
      </right>
      <top style="thin">
        <color indexed="64"/>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indexed="64"/>
      </bottom>
      <diagonal/>
    </border>
    <border>
      <left style="thin">
        <color indexed="64"/>
      </left>
      <right/>
      <top style="thin">
        <color theme="3"/>
      </top>
      <bottom style="thin">
        <color indexed="64"/>
      </bottom>
      <diagonal/>
    </border>
    <border>
      <left/>
      <right/>
      <top style="thin">
        <color theme="3"/>
      </top>
      <bottom style="thin">
        <color indexed="64"/>
      </bottom>
      <diagonal/>
    </border>
    <border>
      <left/>
      <right style="thin">
        <color indexed="64"/>
      </right>
      <top style="thin">
        <color theme="3"/>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indexed="64"/>
      </left>
      <right/>
      <top/>
      <bottom/>
      <diagonal/>
    </border>
  </borders>
  <cellStyleXfs count="5">
    <xf numFmtId="0" fontId="0" fillId="0" borderId="0"/>
    <xf numFmtId="0" fontId="1" fillId="0" borderId="0"/>
    <xf numFmtId="0" fontId="8" fillId="0" borderId="0"/>
    <xf numFmtId="0" fontId="8" fillId="0" borderId="0"/>
    <xf numFmtId="0" fontId="27" fillId="0" borderId="0" applyNumberFormat="0" applyFill="0" applyBorder="0" applyAlignment="0" applyProtection="0"/>
  </cellStyleXfs>
  <cellXfs count="789">
    <xf numFmtId="0" fontId="0" fillId="0" borderId="0" xfId="0"/>
    <xf numFmtId="0" fontId="2" fillId="0" borderId="0" xfId="1" applyFont="1" applyAlignment="1">
      <alignment vertical="center"/>
    </xf>
    <xf numFmtId="0" fontId="3" fillId="0" borderId="0" xfId="1" applyFont="1" applyAlignment="1">
      <alignment vertical="center"/>
    </xf>
    <xf numFmtId="49" fontId="4" fillId="0" borderId="0" xfId="1" applyNumberFormat="1" applyFont="1" applyAlignment="1">
      <alignment vertical="center"/>
    </xf>
    <xf numFmtId="0" fontId="4" fillId="0" borderId="0" xfId="1" applyFont="1" applyAlignment="1">
      <alignment vertical="center"/>
    </xf>
    <xf numFmtId="0" fontId="5" fillId="0" borderId="0" xfId="1" applyFont="1" applyAlignment="1">
      <alignment vertical="center"/>
    </xf>
    <xf numFmtId="0" fontId="6" fillId="0" borderId="0" xfId="1" applyFont="1" applyAlignment="1">
      <alignment horizontal="left" vertical="center"/>
    </xf>
    <xf numFmtId="0" fontId="7" fillId="0" borderId="0" xfId="1" applyFont="1" applyAlignment="1">
      <alignment horizontal="right" vertical="center"/>
    </xf>
    <xf numFmtId="0" fontId="6" fillId="0" borderId="0" xfId="1" applyFont="1" applyAlignment="1">
      <alignment horizontal="right" vertical="center"/>
    </xf>
    <xf numFmtId="0" fontId="6" fillId="0" borderId="0" xfId="1" applyFont="1" applyAlignment="1">
      <alignment vertical="center"/>
    </xf>
    <xf numFmtId="3" fontId="5" fillId="0" borderId="0" xfId="1" applyNumberFormat="1" applyFont="1" applyBorder="1" applyAlignment="1">
      <alignment horizontal="right" vertical="center"/>
    </xf>
    <xf numFmtId="3" fontId="5" fillId="0" borderId="0" xfId="1" applyNumberFormat="1" applyFont="1" applyBorder="1" applyAlignment="1">
      <alignment horizontal="right"/>
    </xf>
    <xf numFmtId="49" fontId="4" fillId="0" borderId="0" xfId="1" applyNumberFormat="1" applyFont="1" applyAlignment="1">
      <alignment horizontal="right" vertical="center"/>
    </xf>
    <xf numFmtId="0" fontId="5" fillId="0" borderId="0" xfId="1" applyFont="1" applyAlignment="1">
      <alignment horizontal="left" vertical="center"/>
    </xf>
    <xf numFmtId="0" fontId="4" fillId="0" borderId="0" xfId="1" applyFont="1" applyAlignment="1">
      <alignment horizontal="right" vertical="center"/>
    </xf>
    <xf numFmtId="0" fontId="5" fillId="0" borderId="0" xfId="1" applyFont="1" applyAlignment="1">
      <alignment horizontal="right" vertical="center"/>
    </xf>
    <xf numFmtId="0" fontId="8" fillId="0" borderId="0" xfId="2"/>
    <xf numFmtId="3" fontId="4" fillId="0" borderId="5" xfId="2" applyNumberFormat="1" applyFont="1" applyBorder="1" applyAlignment="1">
      <alignment horizontal="right" vertical="center"/>
    </xf>
    <xf numFmtId="3" fontId="4" fillId="0" borderId="0" xfId="2" applyNumberFormat="1" applyFont="1" applyAlignment="1">
      <alignment vertical="center"/>
    </xf>
    <xf numFmtId="0" fontId="3"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right"/>
    </xf>
    <xf numFmtId="0" fontId="4" fillId="0" borderId="0" xfId="0" applyFont="1" applyAlignment="1">
      <alignment vertical="center"/>
    </xf>
    <xf numFmtId="0" fontId="5"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horizontal="left" vertical="center"/>
    </xf>
    <xf numFmtId="0" fontId="4" fillId="0" borderId="23" xfId="0" applyFont="1" applyFill="1" applyBorder="1" applyAlignment="1">
      <alignment horizontal="center" wrapText="1"/>
    </xf>
    <xf numFmtId="0" fontId="4" fillId="0" borderId="9" xfId="0" applyFont="1" applyFill="1" applyBorder="1" applyAlignment="1">
      <alignment horizontal="center"/>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23" xfId="0" applyFont="1" applyFill="1" applyBorder="1" applyAlignment="1">
      <alignment horizontal="right" vertical="center"/>
    </xf>
    <xf numFmtId="0" fontId="4" fillId="0" borderId="9" xfId="0" applyFont="1" applyFill="1" applyBorder="1" applyAlignment="1">
      <alignment horizontal="right" vertical="center"/>
    </xf>
    <xf numFmtId="0" fontId="4" fillId="0" borderId="10" xfId="0" applyFont="1" applyFill="1" applyBorder="1" applyAlignment="1">
      <alignment horizontal="right" vertical="center"/>
    </xf>
    <xf numFmtId="3" fontId="5" fillId="0" borderId="0" xfId="1" applyNumberFormat="1" applyFont="1" applyAlignment="1">
      <alignment horizontal="right" vertical="center"/>
    </xf>
    <xf numFmtId="0" fontId="5" fillId="0" borderId="0" xfId="1" applyFont="1" applyAlignment="1">
      <alignment vertical="center"/>
    </xf>
    <xf numFmtId="49" fontId="4" fillId="0" borderId="35" xfId="1" applyNumberFormat="1" applyFont="1" applyBorder="1" applyAlignment="1">
      <alignment horizontal="center" vertical="center" wrapText="1"/>
    </xf>
    <xf numFmtId="49" fontId="4" fillId="0" borderId="4" xfId="1" applyNumberFormat="1" applyFont="1" applyBorder="1" applyAlignment="1">
      <alignment vertical="center"/>
    </xf>
    <xf numFmtId="49" fontId="4" fillId="0" borderId="6" xfId="1" applyNumberFormat="1" applyFont="1" applyBorder="1" applyAlignment="1">
      <alignment horizontal="center" vertical="center"/>
    </xf>
    <xf numFmtId="49" fontId="4" fillId="0" borderId="7" xfId="1" applyNumberFormat="1" applyFont="1" applyBorder="1" applyAlignment="1">
      <alignment horizontal="center" vertical="center"/>
    </xf>
    <xf numFmtId="49" fontId="4" fillId="0" borderId="8" xfId="1" applyNumberFormat="1" applyFont="1" applyBorder="1" applyAlignment="1">
      <alignment horizontal="center" vertical="center"/>
    </xf>
    <xf numFmtId="0" fontId="4" fillId="0" borderId="0" xfId="1" applyFont="1" applyAlignment="1">
      <alignment horizontal="right" vertical="center"/>
    </xf>
    <xf numFmtId="0" fontId="4" fillId="0" borderId="0" xfId="1" applyFont="1" applyAlignment="1">
      <alignment vertical="center"/>
    </xf>
    <xf numFmtId="0" fontId="2" fillId="0" borderId="0" xfId="1" applyFont="1" applyAlignment="1">
      <alignment vertical="center"/>
    </xf>
    <xf numFmtId="0" fontId="3" fillId="0" borderId="0" xfId="1" applyFont="1" applyAlignment="1">
      <alignment vertical="center"/>
    </xf>
    <xf numFmtId="49" fontId="4" fillId="0" borderId="5" xfId="1" applyNumberFormat="1" applyFont="1" applyBorder="1" applyAlignment="1">
      <alignment horizontal="center"/>
    </xf>
    <xf numFmtId="0" fontId="4" fillId="0" borderId="0" xfId="1" applyFont="1" applyAlignment="1">
      <alignment horizontal="right"/>
    </xf>
    <xf numFmtId="0" fontId="12" fillId="0" borderId="0" xfId="1" applyFont="1" applyAlignment="1">
      <alignment horizontal="right" vertical="center"/>
    </xf>
    <xf numFmtId="0" fontId="5"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right" vertical="center"/>
    </xf>
    <xf numFmtId="0" fontId="5" fillId="0" borderId="0" xfId="1" applyFont="1" applyAlignment="1">
      <alignment horizontal="right" vertical="center" wrapText="1"/>
    </xf>
    <xf numFmtId="3" fontId="4" fillId="0" borderId="0" xfId="1" applyNumberFormat="1" applyFont="1" applyAlignment="1">
      <alignment horizontal="right" vertical="center"/>
    </xf>
    <xf numFmtId="0" fontId="1" fillId="0" borderId="0" xfId="1"/>
    <xf numFmtId="3" fontId="1" fillId="0" borderId="0" xfId="1" applyNumberFormat="1"/>
    <xf numFmtId="49" fontId="5" fillId="0" borderId="1" xfId="1" applyNumberFormat="1" applyFont="1" applyBorder="1" applyAlignment="1">
      <alignment horizontal="left" vertical="center" indent="2"/>
    </xf>
    <xf numFmtId="49" fontId="4" fillId="0" borderId="4" xfId="0" applyNumberFormat="1" applyFont="1" applyBorder="1" applyAlignment="1">
      <alignment vertical="center" wrapText="1"/>
    </xf>
    <xf numFmtId="0" fontId="0" fillId="0" borderId="0" xfId="0"/>
    <xf numFmtId="49" fontId="4" fillId="0" borderId="21" xfId="1" applyNumberFormat="1" applyFont="1" applyBorder="1" applyAlignment="1">
      <alignment vertical="center"/>
    </xf>
    <xf numFmtId="49" fontId="4" fillId="0" borderId="5" xfId="1" applyNumberFormat="1" applyFont="1" applyBorder="1" applyAlignment="1">
      <alignment horizontal="left"/>
    </xf>
    <xf numFmtId="0" fontId="0" fillId="0" borderId="0" xfId="0"/>
    <xf numFmtId="49" fontId="4" fillId="0" borderId="9"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11" xfId="1" applyNumberFormat="1" applyFont="1" applyBorder="1" applyAlignment="1">
      <alignment horizontal="center" vertical="center"/>
    </xf>
    <xf numFmtId="49" fontId="4" fillId="0" borderId="5" xfId="1" applyNumberFormat="1" applyFont="1" applyBorder="1" applyAlignment="1">
      <alignment horizontal="left" vertical="center"/>
    </xf>
    <xf numFmtId="3" fontId="4" fillId="0" borderId="5" xfId="1" applyNumberFormat="1" applyFont="1" applyBorder="1" applyAlignment="1">
      <alignment horizontal="right" vertical="center"/>
    </xf>
    <xf numFmtId="0" fontId="0" fillId="0" borderId="0" xfId="0"/>
    <xf numFmtId="49" fontId="4" fillId="0" borderId="4" xfId="0" applyNumberFormat="1" applyFont="1" applyFill="1" applyBorder="1" applyAlignment="1">
      <alignment horizontal="left" vertical="center"/>
    </xf>
    <xf numFmtId="49" fontId="5" fillId="0" borderId="13" xfId="0" applyNumberFormat="1" applyFont="1" applyFill="1" applyBorder="1" applyAlignment="1">
      <alignment horizontal="left" vertical="center" indent="2"/>
    </xf>
    <xf numFmtId="49" fontId="4" fillId="0" borderId="5" xfId="0" applyNumberFormat="1" applyFont="1" applyFill="1" applyBorder="1" applyAlignment="1">
      <alignment horizontal="left" vertical="center"/>
    </xf>
    <xf numFmtId="3" fontId="4" fillId="0" borderId="5" xfId="0" applyNumberFormat="1" applyFont="1" applyFill="1" applyBorder="1" applyAlignment="1">
      <alignment horizontal="right" vertical="center"/>
    </xf>
    <xf numFmtId="49" fontId="5" fillId="0" borderId="17" xfId="0" applyNumberFormat="1" applyFont="1" applyFill="1" applyBorder="1" applyAlignment="1">
      <alignment horizontal="left" vertical="center" indent="2"/>
    </xf>
    <xf numFmtId="49" fontId="4" fillId="0" borderId="12" xfId="0" applyNumberFormat="1" applyFont="1" applyFill="1" applyBorder="1" applyAlignment="1">
      <alignment horizontal="left" vertical="center"/>
    </xf>
    <xf numFmtId="49" fontId="4" fillId="0" borderId="13" xfId="0" applyNumberFormat="1" applyFont="1" applyFill="1" applyBorder="1" applyAlignment="1">
      <alignment horizontal="left" vertical="center"/>
    </xf>
    <xf numFmtId="3" fontId="4" fillId="0" borderId="25" xfId="0" applyNumberFormat="1" applyFont="1" applyFill="1" applyBorder="1" applyAlignment="1">
      <alignment horizontal="right" vertical="center"/>
    </xf>
    <xf numFmtId="49" fontId="5" fillId="0" borderId="15" xfId="0" applyNumberFormat="1" applyFont="1" applyFill="1" applyBorder="1" applyAlignment="1">
      <alignment horizontal="left" vertical="center" indent="2"/>
    </xf>
    <xf numFmtId="3" fontId="4" fillId="0" borderId="15" xfId="0" applyNumberFormat="1" applyFont="1" applyFill="1" applyBorder="1" applyAlignment="1">
      <alignment horizontal="right" vertical="center"/>
    </xf>
    <xf numFmtId="3" fontId="5" fillId="0" borderId="28" xfId="0" applyNumberFormat="1" applyFont="1" applyFill="1" applyBorder="1" applyAlignment="1">
      <alignment horizontal="right" vertical="center"/>
    </xf>
    <xf numFmtId="49" fontId="5" fillId="0" borderId="51" xfId="0" applyNumberFormat="1" applyFont="1" applyFill="1" applyBorder="1" applyAlignment="1">
      <alignment horizontal="left" vertical="center" indent="2"/>
    </xf>
    <xf numFmtId="49" fontId="5" fillId="0" borderId="50" xfId="0" applyNumberFormat="1" applyFont="1" applyFill="1" applyBorder="1" applyAlignment="1">
      <alignment horizontal="left" vertical="center" indent="2"/>
    </xf>
    <xf numFmtId="3" fontId="5" fillId="0" borderId="5" xfId="0" applyNumberFormat="1" applyFont="1" applyFill="1" applyBorder="1" applyAlignment="1">
      <alignment horizontal="right" vertical="center"/>
    </xf>
    <xf numFmtId="49" fontId="5" fillId="0" borderId="22" xfId="0" applyNumberFormat="1" applyFont="1" applyFill="1" applyBorder="1" applyAlignment="1">
      <alignment horizontal="left" vertical="center" indent="2"/>
    </xf>
    <xf numFmtId="3" fontId="4" fillId="0" borderId="22" xfId="0" applyNumberFormat="1" applyFont="1" applyFill="1" applyBorder="1" applyAlignment="1">
      <alignment horizontal="right" vertical="center"/>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wrapText="1"/>
    </xf>
    <xf numFmtId="49" fontId="4" fillId="0" borderId="5" xfId="1" applyNumberFormat="1" applyFont="1" applyFill="1" applyBorder="1" applyAlignment="1">
      <alignment horizontal="left" vertical="center"/>
    </xf>
    <xf numFmtId="3" fontId="4" fillId="0" borderId="5" xfId="1" applyNumberFormat="1" applyFont="1" applyFill="1" applyBorder="1" applyAlignment="1">
      <alignment horizontal="right" vertical="center"/>
    </xf>
    <xf numFmtId="49" fontId="4" fillId="0" borderId="4" xfId="0" applyNumberFormat="1" applyFont="1" applyBorder="1" applyAlignment="1">
      <alignment horizontal="left" wrapText="1"/>
    </xf>
    <xf numFmtId="49" fontId="4" fillId="0" borderId="24" xfId="0" applyNumberFormat="1" applyFont="1" applyBorder="1" applyAlignment="1">
      <alignment vertical="center" wrapText="1"/>
    </xf>
    <xf numFmtId="49" fontId="5" fillId="0" borderId="28" xfId="0" applyNumberFormat="1" applyFont="1" applyBorder="1" applyAlignment="1">
      <alignment horizontal="left" vertical="top" wrapText="1" indent="2"/>
    </xf>
    <xf numFmtId="49" fontId="5" fillId="0" borderId="30" xfId="0" applyNumberFormat="1" applyFont="1" applyBorder="1" applyAlignment="1">
      <alignment horizontal="left" vertical="top" wrapText="1" indent="2"/>
    </xf>
    <xf numFmtId="49" fontId="5" fillId="0" borderId="1" xfId="0" applyNumberFormat="1" applyFont="1" applyBorder="1" applyAlignment="1">
      <alignment horizontal="left" vertical="center" wrapText="1" indent="2"/>
    </xf>
    <xf numFmtId="49" fontId="4" fillId="0" borderId="21" xfId="0" applyNumberFormat="1" applyFont="1" applyBorder="1" applyAlignment="1">
      <alignment vertical="center" wrapText="1"/>
    </xf>
    <xf numFmtId="3" fontId="5" fillId="0" borderId="5" xfId="0" applyNumberFormat="1" applyFont="1" applyBorder="1" applyAlignment="1">
      <alignment horizontal="right" vertical="center"/>
    </xf>
    <xf numFmtId="49" fontId="4" fillId="0" borderId="1" xfId="0" applyNumberFormat="1" applyFont="1" applyBorder="1" applyAlignment="1">
      <alignment horizontal="left" vertical="center"/>
    </xf>
    <xf numFmtId="0" fontId="3" fillId="0" borderId="0" xfId="0" applyFont="1" applyAlignment="1">
      <alignment horizontal="left" vertical="center" indent="1"/>
    </xf>
    <xf numFmtId="49" fontId="5" fillId="0" borderId="28" xfId="0" applyNumberFormat="1" applyFont="1" applyBorder="1" applyAlignment="1">
      <alignment horizontal="left" vertical="center" wrapText="1" indent="2"/>
    </xf>
    <xf numFmtId="0" fontId="0" fillId="0" borderId="0" xfId="0"/>
    <xf numFmtId="0" fontId="2" fillId="0" borderId="0" xfId="0" applyFont="1" applyAlignment="1">
      <alignment vertical="center"/>
    </xf>
    <xf numFmtId="49" fontId="4" fillId="0" borderId="21" xfId="0" applyNumberFormat="1" applyFont="1" applyBorder="1" applyAlignment="1">
      <alignment horizontal="left"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5" xfId="0" applyNumberFormat="1" applyFont="1" applyBorder="1" applyAlignment="1">
      <alignment horizontal="left" wrapText="1"/>
    </xf>
    <xf numFmtId="3" fontId="4" fillId="0" borderId="5" xfId="0" applyNumberFormat="1" applyFont="1" applyBorder="1" applyAlignment="1">
      <alignment horizontal="right"/>
    </xf>
    <xf numFmtId="3" fontId="4" fillId="0" borderId="5" xfId="0" applyNumberFormat="1" applyFont="1" applyFill="1" applyBorder="1" applyAlignment="1">
      <alignment horizontal="right"/>
    </xf>
    <xf numFmtId="49" fontId="4" fillId="0" borderId="5" xfId="0" applyNumberFormat="1" applyFont="1" applyFill="1" applyBorder="1" applyAlignment="1">
      <alignment horizontal="left"/>
    </xf>
    <xf numFmtId="49" fontId="4" fillId="0" borderId="5" xfId="3" applyNumberFormat="1" applyFont="1" applyFill="1" applyBorder="1" applyAlignment="1">
      <alignment horizontal="left"/>
    </xf>
    <xf numFmtId="49" fontId="4" fillId="0" borderId="5" xfId="3" applyNumberFormat="1" applyFont="1" applyFill="1" applyBorder="1" applyAlignment="1">
      <alignment horizontal="left" wrapText="1"/>
    </xf>
    <xf numFmtId="49" fontId="4" fillId="0" borderId="4" xfId="3" applyNumberFormat="1" applyFont="1" applyFill="1" applyBorder="1" applyAlignment="1">
      <alignment horizontal="left" vertical="center" wrapText="1"/>
    </xf>
    <xf numFmtId="49" fontId="4" fillId="0" borderId="5" xfId="3" applyNumberFormat="1" applyFont="1" applyFill="1" applyBorder="1" applyAlignment="1">
      <alignment horizontal="left" vertical="center"/>
    </xf>
    <xf numFmtId="3" fontId="4" fillId="0" borderId="5" xfId="3" applyNumberFormat="1" applyFont="1" applyFill="1" applyBorder="1" applyAlignment="1">
      <alignment horizontal="right" vertical="center"/>
    </xf>
    <xf numFmtId="49" fontId="4" fillId="0" borderId="1" xfId="3" applyNumberFormat="1" applyFont="1" applyFill="1" applyBorder="1" applyAlignment="1">
      <alignment horizontal="left"/>
    </xf>
    <xf numFmtId="49" fontId="4" fillId="0" borderId="22" xfId="3" applyNumberFormat="1" applyFont="1" applyFill="1" applyBorder="1" applyAlignment="1">
      <alignment horizontal="left"/>
    </xf>
    <xf numFmtId="49" fontId="4" fillId="0" borderId="22" xfId="3" applyNumberFormat="1" applyFont="1" applyFill="1" applyBorder="1" applyAlignment="1">
      <alignment horizontal="center"/>
    </xf>
    <xf numFmtId="49" fontId="4" fillId="0" borderId="38" xfId="3" applyNumberFormat="1" applyFont="1" applyFill="1" applyBorder="1" applyAlignment="1">
      <alignment horizontal="center" wrapText="1"/>
    </xf>
    <xf numFmtId="49" fontId="4" fillId="0" borderId="32" xfId="3" applyNumberFormat="1" applyFont="1" applyFill="1" applyBorder="1" applyAlignment="1">
      <alignment horizontal="center" wrapText="1"/>
    </xf>
    <xf numFmtId="49" fontId="4" fillId="0" borderId="33" xfId="3" applyNumberFormat="1" applyFont="1" applyFill="1" applyBorder="1" applyAlignment="1">
      <alignment horizontal="center" wrapText="1"/>
    </xf>
    <xf numFmtId="49" fontId="4" fillId="0" borderId="34" xfId="3" applyNumberFormat="1" applyFont="1" applyFill="1" applyBorder="1" applyAlignment="1">
      <alignment horizontal="center" wrapText="1"/>
    </xf>
    <xf numFmtId="0" fontId="0" fillId="0" borderId="0" xfId="0"/>
    <xf numFmtId="0" fontId="3" fillId="0" borderId="0" xfId="0" applyFont="1" applyAlignment="1">
      <alignment vertical="center"/>
    </xf>
    <xf numFmtId="49" fontId="4" fillId="0" borderId="11" xfId="0" applyNumberFormat="1" applyFont="1" applyBorder="1" applyAlignment="1">
      <alignment horizontal="center" vertical="center"/>
    </xf>
    <xf numFmtId="0" fontId="4" fillId="0" borderId="0" xfId="0" applyFont="1" applyAlignment="1">
      <alignment vertical="center"/>
    </xf>
    <xf numFmtId="0" fontId="4" fillId="0" borderId="0" xfId="0" applyFont="1"/>
    <xf numFmtId="0" fontId="5"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right" vertical="center"/>
    </xf>
    <xf numFmtId="0" fontId="5" fillId="0" borderId="0" xfId="0" applyFont="1" applyAlignment="1">
      <alignment horizontal="right" vertical="center"/>
    </xf>
    <xf numFmtId="0" fontId="0" fillId="0" borderId="0" xfId="0"/>
    <xf numFmtId="49" fontId="4" fillId="0" borderId="5" xfId="3" applyNumberFormat="1" applyFont="1" applyBorder="1" applyAlignment="1">
      <alignment horizontal="left" vertical="center"/>
    </xf>
    <xf numFmtId="49" fontId="4" fillId="0" borderId="5" xfId="3" applyNumberFormat="1" applyFont="1" applyBorder="1" applyAlignment="1">
      <alignment horizontal="left" wrapText="1"/>
    </xf>
    <xf numFmtId="49" fontId="5" fillId="0" borderId="5" xfId="3" applyNumberFormat="1" applyFont="1" applyFill="1" applyBorder="1" applyAlignment="1">
      <alignment horizontal="left" vertical="center" indent="2"/>
    </xf>
    <xf numFmtId="0" fontId="4" fillId="0" borderId="5" xfId="3" applyFont="1" applyFill="1" applyBorder="1" applyAlignment="1">
      <alignment horizontal="left" vertical="top"/>
    </xf>
    <xf numFmtId="0" fontId="4" fillId="0" borderId="0" xfId="3" applyFont="1"/>
    <xf numFmtId="0" fontId="2" fillId="0" borderId="0" xfId="3" applyFont="1" applyAlignment="1">
      <alignment vertical="center"/>
    </xf>
    <xf numFmtId="0" fontId="11" fillId="0" borderId="0" xfId="3" applyFont="1" applyAlignment="1">
      <alignment vertical="center"/>
    </xf>
    <xf numFmtId="0" fontId="3" fillId="0" borderId="0" xfId="3" applyFont="1" applyAlignment="1">
      <alignment vertical="center"/>
    </xf>
    <xf numFmtId="0" fontId="4" fillId="0" borderId="0" xfId="3" applyFont="1" applyAlignment="1">
      <alignment vertical="center"/>
    </xf>
    <xf numFmtId="3" fontId="5" fillId="0" borderId="0" xfId="3" applyNumberFormat="1" applyFont="1" applyAlignment="1">
      <alignment vertical="center"/>
    </xf>
    <xf numFmtId="3" fontId="4" fillId="0" borderId="0" xfId="3" applyNumberFormat="1" applyFont="1" applyAlignment="1">
      <alignment horizontal="right" vertical="center"/>
    </xf>
    <xf numFmtId="0" fontId="8" fillId="0" borderId="0" xfId="3"/>
    <xf numFmtId="49" fontId="4" fillId="0" borderId="5" xfId="3" applyNumberFormat="1" applyFont="1" applyBorder="1" applyAlignment="1">
      <alignment horizontal="center" vertical="center"/>
    </xf>
    <xf numFmtId="49" fontId="4" fillId="0" borderId="9" xfId="3" applyNumberFormat="1" applyFont="1" applyBorder="1" applyAlignment="1">
      <alignment horizontal="center" vertical="center"/>
    </xf>
    <xf numFmtId="49" fontId="4" fillId="0" borderId="10" xfId="3" applyNumberFormat="1" applyFont="1" applyBorder="1" applyAlignment="1">
      <alignment horizontal="center" vertical="center"/>
    </xf>
    <xf numFmtId="49" fontId="4" fillId="0" borderId="11" xfId="3" applyNumberFormat="1" applyFont="1" applyBorder="1" applyAlignment="1">
      <alignment horizontal="center" vertical="center"/>
    </xf>
    <xf numFmtId="3" fontId="4" fillId="0" borderId="5" xfId="3" applyNumberFormat="1" applyFont="1" applyBorder="1" applyAlignment="1">
      <alignment horizontal="right" vertical="center"/>
    </xf>
    <xf numFmtId="0" fontId="0" fillId="0" borderId="0" xfId="0"/>
    <xf numFmtId="0" fontId="3" fillId="0" borderId="0" xfId="0" applyFont="1" applyAlignment="1">
      <alignment vertical="center"/>
    </xf>
    <xf numFmtId="0" fontId="4" fillId="0" borderId="0" xfId="0" applyFont="1" applyAlignment="1">
      <alignment vertical="center"/>
    </xf>
    <xf numFmtId="49" fontId="4" fillId="0" borderId="4" xfId="0" applyNumberFormat="1" applyFont="1" applyBorder="1" applyAlignment="1">
      <alignment horizontal="left" vertical="center"/>
    </xf>
    <xf numFmtId="3" fontId="4" fillId="0" borderId="5" xfId="0" applyNumberFormat="1" applyFont="1" applyBorder="1" applyAlignment="1">
      <alignment horizontal="right" vertical="center"/>
    </xf>
    <xf numFmtId="3" fontId="5" fillId="0" borderId="0" xfId="0" applyNumberFormat="1" applyFont="1" applyAlignment="1">
      <alignment vertical="center"/>
    </xf>
    <xf numFmtId="3" fontId="4" fillId="0" borderId="0" xfId="0" applyNumberFormat="1" applyFont="1" applyAlignment="1">
      <alignment horizontal="right" vertical="center"/>
    </xf>
    <xf numFmtId="49" fontId="4" fillId="0" borderId="4" xfId="3" applyNumberFormat="1" applyFont="1" applyBorder="1" applyAlignment="1">
      <alignment horizontal="left" vertical="center" wrapText="1"/>
    </xf>
    <xf numFmtId="49" fontId="5" fillId="0" borderId="12" xfId="3" applyNumberFormat="1" applyFont="1" applyBorder="1" applyAlignment="1">
      <alignment horizontal="left" vertical="center" indent="2"/>
    </xf>
    <xf numFmtId="49" fontId="5" fillId="0" borderId="14" xfId="3" applyNumberFormat="1" applyFont="1" applyBorder="1" applyAlignment="1">
      <alignment horizontal="left" vertical="center" indent="2"/>
    </xf>
    <xf numFmtId="49" fontId="5" fillId="0" borderId="3" xfId="3" applyNumberFormat="1" applyFont="1" applyBorder="1" applyAlignment="1">
      <alignment horizontal="left" vertical="center" indent="2"/>
    </xf>
    <xf numFmtId="49" fontId="4" fillId="0" borderId="4" xfId="3" applyNumberFormat="1" applyFont="1" applyBorder="1" applyAlignment="1">
      <alignment horizontal="left" vertical="center"/>
    </xf>
    <xf numFmtId="0" fontId="1" fillId="0" borderId="0" xfId="1"/>
    <xf numFmtId="0" fontId="23" fillId="0" borderId="0" xfId="1" applyFont="1" applyAlignment="1">
      <alignment horizontal="left" vertical="center"/>
    </xf>
    <xf numFmtId="49" fontId="5" fillId="0" borderId="12" xfId="1" applyNumberFormat="1" applyFont="1" applyBorder="1" applyAlignment="1">
      <alignment horizontal="left" vertical="center" indent="2"/>
    </xf>
    <xf numFmtId="49" fontId="5" fillId="0" borderId="14" xfId="1" applyNumberFormat="1" applyFont="1" applyBorder="1" applyAlignment="1">
      <alignment horizontal="left" vertical="center" indent="2"/>
    </xf>
    <xf numFmtId="49" fontId="4" fillId="0" borderId="5" xfId="1" applyNumberFormat="1" applyFont="1" applyBorder="1" applyAlignment="1">
      <alignment horizontal="center" vertical="center"/>
    </xf>
    <xf numFmtId="3" fontId="4" fillId="0" borderId="5" xfId="1" applyNumberFormat="1" applyFont="1" applyBorder="1" applyAlignment="1">
      <alignment horizontal="right"/>
    </xf>
    <xf numFmtId="0" fontId="24" fillId="0" borderId="0" xfId="0" applyFont="1"/>
    <xf numFmtId="0" fontId="19" fillId="0" borderId="54" xfId="0" applyFont="1" applyBorder="1" applyAlignment="1">
      <alignment wrapText="1" readingOrder="1"/>
    </xf>
    <xf numFmtId="49" fontId="3" fillId="0" borderId="0" xfId="0" applyNumberFormat="1" applyFont="1" applyBorder="1" applyAlignment="1">
      <alignment vertical="center"/>
    </xf>
    <xf numFmtId="0" fontId="19" fillId="0" borderId="54" xfId="0" applyFont="1" applyBorder="1" applyAlignment="1">
      <alignment horizontal="center" wrapText="1" readingOrder="1"/>
    </xf>
    <xf numFmtId="0" fontId="5" fillId="0" borderId="0" xfId="1" applyFont="1" applyBorder="1" applyAlignment="1">
      <alignment horizontal="right" vertical="center"/>
    </xf>
    <xf numFmtId="0" fontId="5" fillId="0" borderId="53" xfId="1" applyFont="1" applyBorder="1" applyAlignment="1">
      <alignment horizontal="right" vertical="center"/>
    </xf>
    <xf numFmtId="3" fontId="4" fillId="0" borderId="5" xfId="0" applyNumberFormat="1" applyFont="1" applyFill="1" applyBorder="1" applyAlignment="1">
      <alignment horizontal="right" wrapText="1"/>
    </xf>
    <xf numFmtId="49" fontId="4" fillId="0" borderId="23" xfId="1" applyNumberFormat="1" applyFont="1" applyFill="1" applyBorder="1" applyAlignment="1">
      <alignment horizontal="center"/>
    </xf>
    <xf numFmtId="49" fontId="4" fillId="0" borderId="11" xfId="1" applyNumberFormat="1" applyFont="1" applyFill="1" applyBorder="1" applyAlignment="1">
      <alignment horizontal="center"/>
    </xf>
    <xf numFmtId="3" fontId="5" fillId="0" borderId="28" xfId="0" applyNumberFormat="1" applyFont="1" applyFill="1" applyBorder="1" applyAlignment="1">
      <alignment horizontal="right"/>
    </xf>
    <xf numFmtId="3" fontId="5" fillId="0" borderId="30" xfId="0" applyNumberFormat="1" applyFont="1" applyFill="1" applyBorder="1" applyAlignment="1">
      <alignment horizontal="right"/>
    </xf>
    <xf numFmtId="49" fontId="4" fillId="0" borderId="35" xfId="0" applyNumberFormat="1" applyFont="1" applyFill="1" applyBorder="1" applyAlignment="1">
      <alignment horizontal="center" wrapText="1"/>
    </xf>
    <xf numFmtId="49" fontId="4" fillId="0" borderId="11" xfId="0" applyNumberFormat="1" applyFont="1" applyFill="1" applyBorder="1" applyAlignment="1">
      <alignment horizontal="center" wrapText="1"/>
    </xf>
    <xf numFmtId="49" fontId="4" fillId="0" borderId="23" xfId="0" applyNumberFormat="1" applyFont="1" applyFill="1" applyBorder="1" applyAlignment="1">
      <alignment horizontal="center" wrapText="1"/>
    </xf>
    <xf numFmtId="3" fontId="4" fillId="0" borderId="23" xfId="0" applyNumberFormat="1" applyFont="1" applyFill="1" applyBorder="1" applyAlignment="1">
      <alignment horizontal="right"/>
    </xf>
    <xf numFmtId="3" fontId="4" fillId="0" borderId="21" xfId="0" applyNumberFormat="1" applyFont="1" applyFill="1" applyBorder="1" applyAlignment="1">
      <alignment horizontal="right"/>
    </xf>
    <xf numFmtId="3" fontId="4" fillId="0" borderId="35" xfId="0" applyNumberFormat="1" applyFont="1" applyFill="1" applyBorder="1" applyAlignment="1">
      <alignment horizontal="right"/>
    </xf>
    <xf numFmtId="3" fontId="5" fillId="0" borderId="15" xfId="0" applyNumberFormat="1" applyFont="1" applyFill="1" applyBorder="1" applyAlignment="1">
      <alignment horizontal="right" vertical="center"/>
    </xf>
    <xf numFmtId="3" fontId="5" fillId="0" borderId="36" xfId="0" applyNumberFormat="1" applyFont="1" applyFill="1" applyBorder="1" applyAlignment="1">
      <alignment horizontal="right" vertical="center"/>
    </xf>
    <xf numFmtId="3" fontId="5" fillId="0" borderId="29" xfId="0" applyNumberFormat="1" applyFont="1" applyFill="1" applyBorder="1" applyAlignment="1">
      <alignment horizontal="right" vertical="center"/>
    </xf>
    <xf numFmtId="3" fontId="4" fillId="0" borderId="15" xfId="0" applyNumberFormat="1" applyFont="1" applyFill="1" applyBorder="1" applyAlignment="1">
      <alignment horizontal="right"/>
    </xf>
    <xf numFmtId="3" fontId="5" fillId="0" borderId="15" xfId="0" applyNumberFormat="1" applyFont="1" applyFill="1" applyBorder="1" applyAlignment="1">
      <alignment horizontal="right"/>
    </xf>
    <xf numFmtId="3" fontId="5" fillId="0" borderId="36" xfId="0" applyNumberFormat="1" applyFont="1" applyFill="1" applyBorder="1" applyAlignment="1">
      <alignment horizontal="right"/>
    </xf>
    <xf numFmtId="3" fontId="5" fillId="0" borderId="16" xfId="0" applyNumberFormat="1" applyFont="1" applyFill="1" applyBorder="1" applyAlignment="1">
      <alignment horizontal="right"/>
    </xf>
    <xf numFmtId="3" fontId="5" fillId="0" borderId="29" xfId="0" applyNumberFormat="1" applyFont="1" applyFill="1" applyBorder="1" applyAlignment="1">
      <alignment horizontal="right"/>
    </xf>
    <xf numFmtId="3" fontId="4" fillId="0" borderId="17" xfId="0" applyNumberFormat="1" applyFont="1" applyFill="1" applyBorder="1" applyAlignment="1">
      <alignment horizontal="right"/>
    </xf>
    <xf numFmtId="3" fontId="5" fillId="0" borderId="17" xfId="0" applyNumberFormat="1" applyFont="1" applyFill="1" applyBorder="1" applyAlignment="1">
      <alignment horizontal="right"/>
    </xf>
    <xf numFmtId="3" fontId="5" fillId="0" borderId="37" xfId="0" applyNumberFormat="1" applyFont="1" applyFill="1" applyBorder="1" applyAlignment="1">
      <alignment horizontal="right"/>
    </xf>
    <xf numFmtId="3" fontId="5" fillId="0" borderId="31" xfId="0" applyNumberFormat="1" applyFont="1" applyFill="1" applyBorder="1" applyAlignment="1">
      <alignment horizontal="right"/>
    </xf>
    <xf numFmtId="3" fontId="4" fillId="0" borderId="22" xfId="0" applyNumberFormat="1" applyFont="1" applyFill="1" applyBorder="1" applyAlignment="1">
      <alignment horizontal="right"/>
    </xf>
    <xf numFmtId="3" fontId="5" fillId="0" borderId="22" xfId="0" applyNumberFormat="1" applyFont="1" applyFill="1" applyBorder="1" applyAlignment="1">
      <alignment horizontal="right"/>
    </xf>
    <xf numFmtId="3" fontId="5" fillId="0" borderId="38" xfId="0" applyNumberFormat="1" applyFont="1" applyFill="1" applyBorder="1" applyAlignment="1">
      <alignment horizontal="right"/>
    </xf>
    <xf numFmtId="3" fontId="5" fillId="0" borderId="34" xfId="0" applyNumberFormat="1" applyFont="1" applyFill="1" applyBorder="1" applyAlignment="1">
      <alignment horizontal="right"/>
    </xf>
    <xf numFmtId="3" fontId="5" fillId="0" borderId="46" xfId="0" applyNumberFormat="1" applyFont="1" applyFill="1" applyBorder="1" applyAlignment="1">
      <alignment horizontal="right"/>
    </xf>
    <xf numFmtId="3" fontId="5" fillId="0" borderId="47" xfId="0" applyNumberFormat="1" applyFont="1" applyFill="1" applyBorder="1" applyAlignment="1">
      <alignment horizontal="right"/>
    </xf>
    <xf numFmtId="49" fontId="4" fillId="0" borderId="10" xfId="1" applyNumberFormat="1" applyFont="1" applyFill="1" applyBorder="1" applyAlignment="1">
      <alignment horizontal="center"/>
    </xf>
    <xf numFmtId="0" fontId="24" fillId="0" borderId="0" xfId="0" applyFont="1" applyAlignment="1">
      <alignment wrapText="1"/>
    </xf>
    <xf numFmtId="0" fontId="19" fillId="0" borderId="59" xfId="0" applyFont="1" applyBorder="1" applyAlignment="1">
      <alignment horizontal="center" wrapText="1" readingOrder="1"/>
    </xf>
    <xf numFmtId="49" fontId="4" fillId="0" borderId="5" xfId="0" applyNumberFormat="1" applyFont="1" applyBorder="1" applyAlignment="1">
      <alignment horizontal="center" vertical="center"/>
    </xf>
    <xf numFmtId="49" fontId="4" fillId="0" borderId="21" xfId="3" applyNumberFormat="1" applyFont="1" applyBorder="1" applyAlignment="1">
      <alignment horizontal="center" vertical="center"/>
    </xf>
    <xf numFmtId="49" fontId="4" fillId="0" borderId="4" xfId="1" applyNumberFormat="1" applyFont="1" applyBorder="1" applyAlignment="1">
      <alignment horizontal="left" vertical="center"/>
    </xf>
    <xf numFmtId="49" fontId="4" fillId="0" borderId="4" xfId="0" applyNumberFormat="1" applyFont="1" applyFill="1" applyBorder="1" applyAlignment="1">
      <alignment horizontal="center" wrapText="1"/>
    </xf>
    <xf numFmtId="0" fontId="0" fillId="0" borderId="69" xfId="0" applyBorder="1"/>
    <xf numFmtId="3" fontId="4" fillId="2" borderId="5" xfId="1" applyNumberFormat="1" applyFont="1" applyFill="1" applyBorder="1" applyAlignment="1">
      <alignment horizontal="right" vertical="center"/>
    </xf>
    <xf numFmtId="3" fontId="4" fillId="2" borderId="5" xfId="1" applyNumberFormat="1" applyFont="1" applyFill="1" applyBorder="1" applyAlignment="1">
      <alignment horizontal="right"/>
    </xf>
    <xf numFmtId="0" fontId="0" fillId="0" borderId="68" xfId="0" applyBorder="1"/>
    <xf numFmtId="0" fontId="0" fillId="0" borderId="0" xfId="0" applyBorder="1"/>
    <xf numFmtId="0" fontId="0" fillId="0" borderId="73" xfId="0" applyBorder="1"/>
    <xf numFmtId="49" fontId="4" fillId="0" borderId="72" xfId="3" applyNumberFormat="1" applyFont="1" applyBorder="1" applyAlignment="1">
      <alignment horizontal="center" vertical="center"/>
    </xf>
    <xf numFmtId="49" fontId="4" fillId="0" borderId="4" xfId="3" applyNumberFormat="1" applyFont="1" applyBorder="1" applyAlignment="1">
      <alignment horizontal="center" vertical="center"/>
    </xf>
    <xf numFmtId="49" fontId="4" fillId="0" borderId="74" xfId="3" applyNumberFormat="1" applyFont="1" applyBorder="1" applyAlignment="1">
      <alignment horizontal="center" vertical="center"/>
    </xf>
    <xf numFmtId="49" fontId="4" fillId="0" borderId="71" xfId="3" applyNumberFormat="1" applyFont="1" applyBorder="1" applyAlignment="1">
      <alignment horizontal="center" vertical="center"/>
    </xf>
    <xf numFmtId="49" fontId="4" fillId="0" borderId="78" xfId="3" applyNumberFormat="1" applyFont="1" applyBorder="1" applyAlignment="1">
      <alignment horizontal="center" wrapText="1"/>
    </xf>
    <xf numFmtId="49" fontId="4" fillId="0" borderId="21" xfId="3" applyNumberFormat="1" applyFont="1" applyBorder="1" applyAlignment="1">
      <alignment horizontal="center" wrapText="1"/>
    </xf>
    <xf numFmtId="49" fontId="4" fillId="0" borderId="74" xfId="3" applyNumberFormat="1" applyFont="1" applyBorder="1" applyAlignment="1">
      <alignment horizontal="center" wrapText="1"/>
    </xf>
    <xf numFmtId="49" fontId="4" fillId="0" borderId="80" xfId="3" applyNumberFormat="1" applyFont="1" applyBorder="1" applyAlignment="1">
      <alignment horizontal="center" wrapText="1"/>
    </xf>
    <xf numFmtId="49" fontId="4" fillId="0" borderId="49" xfId="3" applyNumberFormat="1" applyFont="1" applyBorder="1" applyAlignment="1">
      <alignment horizontal="center" wrapText="1"/>
    </xf>
    <xf numFmtId="49" fontId="4" fillId="0" borderId="83" xfId="3" applyNumberFormat="1" applyFont="1" applyBorder="1" applyAlignment="1">
      <alignment horizontal="center" wrapText="1"/>
    </xf>
    <xf numFmtId="49" fontId="4" fillId="0" borderId="5" xfId="0" applyNumberFormat="1" applyFont="1" applyBorder="1" applyAlignment="1">
      <alignment horizontal="center" vertical="center"/>
    </xf>
    <xf numFmtId="0" fontId="26" fillId="0" borderId="0" xfId="0" applyFont="1"/>
    <xf numFmtId="0" fontId="27" fillId="0" borderId="0" xfId="4"/>
    <xf numFmtId="0" fontId="27" fillId="0" borderId="0" xfId="4" applyAlignment="1">
      <alignment horizontal="center"/>
    </xf>
    <xf numFmtId="0" fontId="27" fillId="0" borderId="0" xfId="4" applyFill="1" applyAlignment="1">
      <alignment horizontal="center"/>
    </xf>
    <xf numFmtId="49" fontId="2" fillId="0" borderId="0" xfId="0" applyNumberFormat="1" applyFont="1" applyBorder="1" applyAlignment="1">
      <alignment horizontal="left" vertical="center"/>
    </xf>
    <xf numFmtId="49" fontId="3" fillId="0" borderId="0" xfId="0" applyNumberFormat="1" applyFont="1" applyBorder="1" applyAlignment="1">
      <alignment horizontal="left" vertical="center"/>
    </xf>
    <xf numFmtId="49" fontId="4" fillId="0" borderId="5" xfId="0" applyNumberFormat="1" applyFont="1" applyBorder="1" applyAlignment="1">
      <alignment horizontal="center" vertical="center"/>
    </xf>
    <xf numFmtId="49" fontId="2" fillId="0" borderId="0" xfId="3" applyNumberFormat="1" applyFont="1" applyBorder="1" applyAlignment="1">
      <alignment horizontal="left" vertical="center"/>
    </xf>
    <xf numFmtId="49" fontId="3" fillId="0" borderId="0" xfId="3" applyNumberFormat="1" applyFont="1" applyBorder="1" applyAlignment="1">
      <alignment horizontal="left" vertical="center"/>
    </xf>
    <xf numFmtId="0" fontId="0" fillId="0" borderId="4" xfId="0" applyBorder="1"/>
    <xf numFmtId="0" fontId="0" fillId="0" borderId="1" xfId="0" applyBorder="1"/>
    <xf numFmtId="0" fontId="11" fillId="0" borderId="4" xfId="1"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5" fillId="0" borderId="0" xfId="1" applyFont="1" applyBorder="1" applyAlignment="1">
      <alignment vertical="center"/>
    </xf>
    <xf numFmtId="49" fontId="4" fillId="0" borderId="0" xfId="1" applyNumberFormat="1" applyFont="1" applyBorder="1" applyAlignment="1">
      <alignment horizontal="center" vertical="center"/>
    </xf>
    <xf numFmtId="3" fontId="4" fillId="0" borderId="0" xfId="1" applyNumberFormat="1" applyFont="1" applyBorder="1" applyAlignment="1">
      <alignment horizontal="right" vertical="center"/>
    </xf>
    <xf numFmtId="3" fontId="5" fillId="0" borderId="0" xfId="1" applyNumberFormat="1" applyFont="1" applyFill="1" applyBorder="1" applyAlignment="1">
      <alignment horizontal="right" vertical="center"/>
    </xf>
    <xf numFmtId="49" fontId="4" fillId="0" borderId="0" xfId="1" applyNumberFormat="1" applyFont="1" applyBorder="1" applyAlignment="1">
      <alignment horizontal="right" vertical="center"/>
    </xf>
    <xf numFmtId="49" fontId="4" fillId="0" borderId="0" xfId="0" applyNumberFormat="1" applyFont="1" applyBorder="1" applyAlignment="1">
      <alignment horizontal="center" vertical="center"/>
    </xf>
    <xf numFmtId="3" fontId="4" fillId="0" borderId="0" xfId="1" applyNumberFormat="1" applyFont="1" applyBorder="1" applyAlignment="1">
      <alignment horizontal="right"/>
    </xf>
    <xf numFmtId="3" fontId="25" fillId="0" borderId="0" xfId="1" applyNumberFormat="1" applyFont="1" applyFill="1" applyBorder="1" applyAlignment="1">
      <alignment horizontal="right" vertical="center"/>
    </xf>
    <xf numFmtId="0" fontId="11" fillId="0" borderId="0" xfId="1" applyFont="1" applyBorder="1" applyAlignment="1">
      <alignment horizontal="left" vertical="center"/>
    </xf>
    <xf numFmtId="3" fontId="5" fillId="0" borderId="0" xfId="0" applyNumberFormat="1" applyFont="1" applyFill="1" applyBorder="1" applyAlignment="1">
      <alignment horizontal="right" vertical="center"/>
    </xf>
    <xf numFmtId="3" fontId="5" fillId="0" borderId="0" xfId="0" applyNumberFormat="1" applyFont="1" applyFill="1" applyBorder="1" applyAlignment="1">
      <alignment horizontal="right"/>
    </xf>
    <xf numFmtId="49" fontId="4" fillId="0" borderId="0" xfId="3" applyNumberFormat="1" applyFont="1" applyBorder="1" applyAlignment="1">
      <alignment horizontal="center" vertical="center"/>
    </xf>
    <xf numFmtId="3" fontId="4" fillId="0" borderId="0" xfId="3" applyNumberFormat="1" applyFont="1" applyBorder="1" applyAlignment="1">
      <alignment horizontal="right" vertical="center"/>
    </xf>
    <xf numFmtId="3" fontId="5" fillId="0" borderId="0" xfId="3" applyNumberFormat="1" applyFont="1" applyFill="1" applyBorder="1" applyAlignment="1">
      <alignment horizontal="right" vertical="center"/>
    </xf>
    <xf numFmtId="3" fontId="5" fillId="0" borderId="0" xfId="3" applyNumberFormat="1" applyFont="1" applyBorder="1" applyAlignment="1">
      <alignment horizontal="right" vertical="center"/>
    </xf>
    <xf numFmtId="3" fontId="4" fillId="2" borderId="0" xfId="0" applyNumberFormat="1" applyFont="1" applyFill="1" applyBorder="1" applyAlignment="1">
      <alignment horizontal="right"/>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0" fillId="0" borderId="86" xfId="0" applyBorder="1"/>
    <xf numFmtId="0" fontId="0" fillId="0" borderId="87" xfId="0" applyBorder="1"/>
    <xf numFmtId="0" fontId="0" fillId="0" borderId="88" xfId="0" applyBorder="1"/>
    <xf numFmtId="0" fontId="0" fillId="0" borderId="89" xfId="0" applyBorder="1"/>
    <xf numFmtId="0" fontId="0" fillId="0" borderId="85" xfId="0" applyBorder="1"/>
    <xf numFmtId="0" fontId="0" fillId="0" borderId="90" xfId="0" applyBorder="1"/>
    <xf numFmtId="0" fontId="0" fillId="0" borderId="91" xfId="0" applyBorder="1"/>
    <xf numFmtId="0" fontId="0" fillId="0" borderId="92" xfId="0" applyBorder="1"/>
    <xf numFmtId="3" fontId="15" fillId="0" borderId="0" xfId="3" applyNumberFormat="1" applyFont="1" applyFill="1" applyBorder="1" applyAlignment="1">
      <alignment horizontal="right" vertical="center"/>
    </xf>
    <xf numFmtId="3" fontId="5" fillId="0" borderId="0" xfId="3" applyNumberFormat="1" applyFont="1" applyBorder="1" applyAlignment="1">
      <alignment horizontal="right"/>
    </xf>
    <xf numFmtId="0" fontId="18" fillId="0" borderId="57" xfId="0" applyFont="1" applyBorder="1" applyAlignment="1">
      <alignment vertical="top" wrapText="1" readingOrder="1"/>
    </xf>
    <xf numFmtId="0" fontId="0" fillId="0" borderId="93" xfId="0" applyBorder="1"/>
    <xf numFmtId="0" fontId="0" fillId="0" borderId="94" xfId="0" applyBorder="1"/>
    <xf numFmtId="3" fontId="5" fillId="0" borderId="3" xfId="0" applyNumberFormat="1" applyFont="1" applyFill="1" applyBorder="1" applyAlignment="1">
      <alignment horizontal="right"/>
    </xf>
    <xf numFmtId="3" fontId="4" fillId="0" borderId="5" xfId="1" applyNumberFormat="1" applyFont="1" applyFill="1" applyBorder="1" applyAlignment="1">
      <alignment horizontal="right"/>
    </xf>
    <xf numFmtId="49" fontId="4" fillId="0" borderId="0" xfId="1" applyNumberFormat="1" applyFont="1" applyFill="1" applyBorder="1" applyAlignment="1">
      <alignment horizontal="left" vertical="center"/>
    </xf>
    <xf numFmtId="49" fontId="4" fillId="0" borderId="5" xfId="0" applyNumberFormat="1" applyFont="1" applyBorder="1" applyAlignment="1">
      <alignment horizontal="left" vertical="center"/>
    </xf>
    <xf numFmtId="49" fontId="4" fillId="0" borderId="40" xfId="0" applyNumberFormat="1" applyFont="1" applyFill="1" applyBorder="1" applyAlignment="1">
      <alignment horizontal="center" wrapText="1"/>
    </xf>
    <xf numFmtId="49" fontId="4" fillId="0" borderId="5" xfId="0" applyNumberFormat="1" applyFont="1" applyBorder="1" applyAlignment="1">
      <alignment horizontal="center" vertical="center"/>
    </xf>
    <xf numFmtId="49" fontId="4" fillId="0" borderId="5" xfId="1" applyNumberFormat="1" applyFont="1" applyBorder="1" applyAlignment="1">
      <alignment vertical="center"/>
    </xf>
    <xf numFmtId="3" fontId="30" fillId="0" borderId="5" xfId="1" applyNumberFormat="1" applyFont="1" applyFill="1" applyBorder="1" applyAlignment="1">
      <alignment horizontal="right" vertical="center"/>
    </xf>
    <xf numFmtId="3" fontId="29" fillId="0" borderId="5" xfId="1" applyNumberFormat="1" applyFont="1" applyFill="1" applyBorder="1" applyAlignment="1">
      <alignment horizontal="right" vertical="center"/>
    </xf>
    <xf numFmtId="49" fontId="4" fillId="2" borderId="5" xfId="1" applyNumberFormat="1" applyFont="1" applyFill="1" applyBorder="1" applyAlignment="1">
      <alignment horizontal="left" vertical="center"/>
    </xf>
    <xf numFmtId="3" fontId="5" fillId="0" borderId="5" xfId="1" applyNumberFormat="1" applyFont="1" applyBorder="1" applyAlignment="1">
      <alignment horizontal="right" vertical="center"/>
    </xf>
    <xf numFmtId="49" fontId="4" fillId="2" borderId="5" xfId="1" applyNumberFormat="1" applyFont="1" applyFill="1" applyBorder="1" applyAlignment="1">
      <alignment horizontal="left" vertical="center" indent="2"/>
    </xf>
    <xf numFmtId="49" fontId="5" fillId="2" borderId="5" xfId="1" applyNumberFormat="1" applyFont="1" applyFill="1" applyBorder="1" applyAlignment="1">
      <alignment horizontal="left" vertical="center" indent="4"/>
    </xf>
    <xf numFmtId="3" fontId="5" fillId="0" borderId="5" xfId="1" applyNumberFormat="1" applyFont="1" applyFill="1" applyBorder="1" applyAlignment="1">
      <alignment horizontal="right" vertical="center"/>
    </xf>
    <xf numFmtId="49" fontId="4" fillId="2" borderId="5" xfId="1" applyNumberFormat="1" applyFont="1" applyFill="1" applyBorder="1" applyAlignment="1">
      <alignment horizontal="left" wrapText="1"/>
    </xf>
    <xf numFmtId="49" fontId="5" fillId="2" borderId="5" xfId="1" applyNumberFormat="1" applyFont="1" applyFill="1" applyBorder="1" applyAlignment="1">
      <alignment horizontal="left" vertical="center" indent="2"/>
    </xf>
    <xf numFmtId="49" fontId="4" fillId="0" borderId="5" xfId="1" applyNumberFormat="1" applyFont="1" applyBorder="1" applyAlignment="1">
      <alignment horizontal="left" vertical="center" wrapText="1"/>
    </xf>
    <xf numFmtId="49" fontId="4" fillId="0" borderId="5" xfId="1" applyNumberFormat="1" applyFont="1" applyBorder="1" applyAlignment="1">
      <alignment horizontal="right" vertical="center"/>
    </xf>
    <xf numFmtId="49" fontId="5" fillId="0" borderId="5" xfId="1" applyNumberFormat="1" applyFont="1" applyBorder="1" applyAlignment="1">
      <alignment horizontal="left" vertical="center" indent="2"/>
    </xf>
    <xf numFmtId="49" fontId="5" fillId="0" borderId="5" xfId="1" applyNumberFormat="1" applyFont="1" applyBorder="1" applyAlignment="1">
      <alignment horizontal="left" wrapText="1" indent="2"/>
    </xf>
    <xf numFmtId="3" fontId="5" fillId="0" borderId="5" xfId="1" applyNumberFormat="1" applyFont="1" applyBorder="1" applyAlignment="1">
      <alignment horizontal="right"/>
    </xf>
    <xf numFmtId="0" fontId="4" fillId="0" borderId="5" xfId="2" applyFont="1" applyFill="1" applyBorder="1" applyAlignment="1">
      <alignment horizontal="center" wrapText="1"/>
    </xf>
    <xf numFmtId="0" fontId="4" fillId="0" borderId="5" xfId="2" applyFont="1" applyFill="1" applyBorder="1" applyAlignment="1">
      <alignment horizontal="center"/>
    </xf>
    <xf numFmtId="49" fontId="4" fillId="0" borderId="5" xfId="2" applyNumberFormat="1" applyFont="1" applyBorder="1" applyAlignment="1">
      <alignment horizontal="left" vertical="center"/>
    </xf>
    <xf numFmtId="0" fontId="4" fillId="0" borderId="5" xfId="2" applyFont="1" applyFill="1" applyBorder="1" applyAlignment="1">
      <alignment horizontal="right" vertical="center"/>
    </xf>
    <xf numFmtId="49" fontId="5" fillId="0" borderId="5" xfId="2" applyNumberFormat="1" applyFont="1" applyBorder="1" applyAlignment="1">
      <alignment horizontal="left" vertical="center"/>
    </xf>
    <xf numFmtId="0" fontId="5" fillId="0" borderId="5" xfId="2" applyFont="1" applyFill="1" applyBorder="1" applyAlignment="1">
      <alignment horizontal="right" vertical="center"/>
    </xf>
    <xf numFmtId="49" fontId="5" fillId="0" borderId="5" xfId="2" applyNumberFormat="1" applyFont="1" applyBorder="1" applyAlignment="1">
      <alignment horizontal="left" vertical="center" wrapText="1"/>
    </xf>
    <xf numFmtId="49" fontId="5" fillId="0" borderId="5" xfId="0" applyNumberFormat="1" applyFont="1" applyBorder="1" applyAlignment="1">
      <alignment horizontal="left" vertical="center"/>
    </xf>
    <xf numFmtId="0" fontId="5" fillId="0" borderId="5" xfId="0" applyFont="1" applyFill="1" applyBorder="1" applyAlignment="1">
      <alignment horizontal="right" vertical="center"/>
    </xf>
    <xf numFmtId="49" fontId="5" fillId="0" borderId="5" xfId="0" applyNumberFormat="1" applyFont="1" applyBorder="1" applyAlignment="1">
      <alignment horizontal="left" vertical="center" wrapText="1"/>
    </xf>
    <xf numFmtId="49" fontId="4" fillId="0" borderId="5" xfId="1" applyNumberFormat="1" applyFont="1" applyBorder="1" applyAlignment="1">
      <alignment horizontal="center" vertical="center" wrapText="1"/>
    </xf>
    <xf numFmtId="49" fontId="4" fillId="0" borderId="5" xfId="1" applyNumberFormat="1" applyFont="1" applyBorder="1" applyAlignment="1">
      <alignment vertical="center" wrapText="1"/>
    </xf>
    <xf numFmtId="49" fontId="4" fillId="0" borderId="5" xfId="1" applyNumberFormat="1" applyFont="1" applyBorder="1" applyAlignment="1">
      <alignment horizontal="center" wrapText="1"/>
    </xf>
    <xf numFmtId="49" fontId="4" fillId="0" borderId="5" xfId="1" applyNumberFormat="1" applyFont="1" applyFill="1" applyBorder="1" applyAlignment="1">
      <alignment horizontal="center" wrapText="1"/>
    </xf>
    <xf numFmtId="49" fontId="5" fillId="0" borderId="5" xfId="1" applyNumberFormat="1" applyFont="1" applyBorder="1" applyAlignment="1">
      <alignment horizontal="left" vertical="center" wrapText="1"/>
    </xf>
    <xf numFmtId="3" fontId="5" fillId="0" borderId="5" xfId="1" applyNumberFormat="1" applyFont="1" applyFill="1" applyBorder="1" applyAlignment="1">
      <alignment horizontal="center" vertical="center"/>
    </xf>
    <xf numFmtId="49" fontId="5" fillId="0" borderId="5" xfId="1" applyNumberFormat="1" applyFont="1" applyBorder="1" applyAlignment="1">
      <alignment horizontal="left" vertical="center"/>
    </xf>
    <xf numFmtId="49" fontId="5" fillId="0" borderId="5" xfId="1" applyNumberFormat="1" applyFont="1" applyFill="1" applyBorder="1" applyAlignment="1" applyProtection="1">
      <alignment horizontal="center" vertical="center"/>
      <protection locked="0"/>
    </xf>
    <xf numFmtId="3" fontId="5" fillId="0" borderId="5" xfId="1" applyNumberFormat="1" applyFont="1" applyFill="1" applyBorder="1" applyAlignment="1" applyProtection="1">
      <alignment horizontal="center" vertical="center"/>
      <protection locked="0"/>
    </xf>
    <xf numFmtId="49" fontId="5" fillId="0" borderId="5" xfId="0" applyNumberFormat="1" applyFont="1" applyBorder="1" applyAlignment="1">
      <alignment horizontal="left" vertical="center" indent="2"/>
    </xf>
    <xf numFmtId="164" fontId="5" fillId="0" borderId="5" xfId="0" applyNumberFormat="1" applyFont="1" applyBorder="1" applyAlignment="1">
      <alignment horizontal="right" vertical="center"/>
    </xf>
    <xf numFmtId="49" fontId="4" fillId="0" borderId="5" xfId="0" applyNumberFormat="1" applyFont="1" applyBorder="1" applyAlignment="1">
      <alignment horizontal="left"/>
    </xf>
    <xf numFmtId="49" fontId="5" fillId="0" borderId="5" xfId="0" applyNumberFormat="1" applyFont="1" applyBorder="1" applyAlignment="1">
      <alignment horizontal="left" vertical="center" wrapText="1" indent="2"/>
    </xf>
    <xf numFmtId="164" fontId="5" fillId="0" borderId="5" xfId="0" applyNumberFormat="1" applyFont="1" applyBorder="1" applyAlignment="1">
      <alignment horizontal="right"/>
    </xf>
    <xf numFmtId="165" fontId="5" fillId="0" borderId="5" xfId="0" applyNumberFormat="1" applyFont="1" applyBorder="1" applyAlignment="1">
      <alignment horizontal="right" vertical="center"/>
    </xf>
    <xf numFmtId="49" fontId="4" fillId="0" borderId="5" xfId="0" applyNumberFormat="1" applyFont="1" applyBorder="1" applyAlignment="1">
      <alignment horizontal="left" vertical="top" wrapText="1"/>
    </xf>
    <xf numFmtId="49" fontId="4" fillId="0" borderId="5" xfId="1" applyNumberFormat="1" applyFont="1" applyBorder="1" applyAlignment="1">
      <alignment wrapText="1"/>
    </xf>
    <xf numFmtId="49" fontId="5" fillId="0" borderId="5" xfId="1" applyNumberFormat="1" applyFont="1" applyFill="1" applyBorder="1" applyAlignment="1">
      <alignment horizontal="left" vertical="center" indent="2"/>
    </xf>
    <xf numFmtId="49" fontId="4" fillId="0" borderId="5" xfId="1" applyNumberFormat="1" applyFont="1" applyBorder="1" applyAlignment="1">
      <alignment horizontal="left" vertical="top"/>
    </xf>
    <xf numFmtId="49" fontId="4" fillId="0" borderId="5" xfId="1" applyNumberFormat="1" applyFont="1" applyBorder="1" applyAlignment="1">
      <alignment vertical="top"/>
    </xf>
    <xf numFmtId="49" fontId="4" fillId="0" borderId="5" xfId="0" applyNumberFormat="1" applyFont="1" applyBorder="1"/>
    <xf numFmtId="0" fontId="28" fillId="0" borderId="5" xfId="0" applyFont="1" applyFill="1" applyBorder="1" applyAlignment="1">
      <alignment vertical="top" wrapText="1" readingOrder="1"/>
    </xf>
    <xf numFmtId="49" fontId="4" fillId="0" borderId="5" xfId="1" applyNumberFormat="1" applyFont="1" applyFill="1" applyBorder="1" applyAlignment="1">
      <alignment horizontal="center"/>
    </xf>
    <xf numFmtId="0" fontId="11" fillId="0" borderId="1" xfId="1" applyFont="1" applyBorder="1" applyAlignment="1">
      <alignment horizontal="left" vertical="center"/>
    </xf>
    <xf numFmtId="49" fontId="4" fillId="0" borderId="5" xfId="1"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indent="2"/>
    </xf>
    <xf numFmtId="49" fontId="4" fillId="0" borderId="5" xfId="0" applyNumberFormat="1" applyFont="1" applyFill="1" applyBorder="1" applyAlignment="1">
      <alignment horizontal="left" vertical="center" wrapText="1"/>
    </xf>
    <xf numFmtId="49" fontId="4" fillId="0" borderId="5" xfId="0" applyNumberFormat="1" applyFont="1" applyBorder="1" applyAlignment="1">
      <alignment horizontal="center" wrapText="1"/>
    </xf>
    <xf numFmtId="49" fontId="4" fillId="0" borderId="5" xfId="0" applyNumberFormat="1" applyFont="1" applyBorder="1" applyAlignment="1">
      <alignment vertical="top"/>
    </xf>
    <xf numFmtId="49" fontId="5" fillId="0" borderId="5" xfId="0" applyNumberFormat="1" applyFont="1" applyBorder="1" applyAlignment="1">
      <alignment horizontal="left" vertical="top" indent="2"/>
    </xf>
    <xf numFmtId="49" fontId="4" fillId="0" borderId="5" xfId="0" applyNumberFormat="1" applyFont="1" applyBorder="1" applyAlignment="1">
      <alignment vertical="center" wrapText="1"/>
    </xf>
    <xf numFmtId="49" fontId="5" fillId="0" borderId="5" xfId="0" applyNumberFormat="1" applyFont="1" applyBorder="1" applyAlignment="1">
      <alignment horizontal="left" vertical="top" wrapText="1" indent="2"/>
    </xf>
    <xf numFmtId="49" fontId="4" fillId="0" borderId="5" xfId="0" applyNumberFormat="1" applyFont="1" applyBorder="1" applyAlignment="1">
      <alignment horizontal="left" vertical="center" wrapText="1"/>
    </xf>
    <xf numFmtId="3" fontId="5" fillId="0" borderId="5" xfId="3" applyNumberFormat="1" applyFont="1" applyFill="1" applyBorder="1" applyAlignment="1">
      <alignment horizontal="right" vertical="center"/>
    </xf>
    <xf numFmtId="3" fontId="5" fillId="0" borderId="5" xfId="3" applyNumberFormat="1" applyFont="1" applyBorder="1" applyAlignment="1">
      <alignment horizontal="right" vertical="center"/>
    </xf>
    <xf numFmtId="49" fontId="5" fillId="0" borderId="5" xfId="3" applyNumberFormat="1" applyFont="1" applyFill="1" applyBorder="1" applyAlignment="1">
      <alignment horizontal="left" vertical="top" indent="2"/>
    </xf>
    <xf numFmtId="49" fontId="4" fillId="0" borderId="5" xfId="3" applyNumberFormat="1" applyFont="1" applyFill="1" applyBorder="1" applyAlignment="1">
      <alignment vertical="top" wrapText="1"/>
    </xf>
    <xf numFmtId="49" fontId="4" fillId="0" borderId="5" xfId="3" applyNumberFormat="1" applyFont="1" applyBorder="1" applyAlignment="1">
      <alignment horizontal="center"/>
    </xf>
    <xf numFmtId="49" fontId="4" fillId="0" borderId="5" xfId="3" applyNumberFormat="1" applyFont="1" applyBorder="1" applyAlignment="1">
      <alignment horizontal="center" wrapText="1"/>
    </xf>
    <xf numFmtId="49" fontId="4" fillId="0" borderId="5" xfId="3" applyNumberFormat="1" applyFont="1" applyFill="1" applyBorder="1" applyAlignment="1">
      <alignment vertical="top"/>
    </xf>
    <xf numFmtId="49" fontId="4" fillId="0" borderId="5" xfId="3" applyNumberFormat="1" applyFont="1" applyBorder="1" applyAlignment="1">
      <alignment horizontal="left" vertical="top"/>
    </xf>
    <xf numFmtId="49" fontId="5" fillId="0" borderId="5" xfId="3" applyNumberFormat="1" applyFont="1" applyFill="1" applyBorder="1" applyAlignment="1">
      <alignment horizontal="left" vertical="center" wrapText="1" indent="2"/>
    </xf>
    <xf numFmtId="0" fontId="4" fillId="0" borderId="5" xfId="3" applyFont="1" applyBorder="1" applyAlignment="1">
      <alignment horizontal="right" vertical="center"/>
    </xf>
    <xf numFmtId="49" fontId="5" fillId="0" borderId="5" xfId="3" applyNumberFormat="1" applyFont="1" applyBorder="1" applyAlignment="1">
      <alignment horizontal="left" vertical="center" indent="2"/>
    </xf>
    <xf numFmtId="49" fontId="4" fillId="0" borderId="97" xfId="0" applyNumberFormat="1" applyFont="1" applyBorder="1" applyAlignment="1">
      <alignment horizontal="center" vertical="center"/>
    </xf>
    <xf numFmtId="49" fontId="4" fillId="0" borderId="98" xfId="0" applyNumberFormat="1" applyFont="1" applyBorder="1" applyAlignment="1">
      <alignment horizontal="center" vertical="center"/>
    </xf>
    <xf numFmtId="49" fontId="4" fillId="0" borderId="99" xfId="0" applyNumberFormat="1" applyFont="1" applyBorder="1" applyAlignment="1">
      <alignment horizontal="center" vertical="center"/>
    </xf>
    <xf numFmtId="49" fontId="4" fillId="2" borderId="5" xfId="0" applyNumberFormat="1" applyFont="1" applyFill="1" applyBorder="1" applyAlignment="1">
      <alignment horizontal="left"/>
    </xf>
    <xf numFmtId="3" fontId="4" fillId="2" borderId="5" xfId="0" applyNumberFormat="1" applyFont="1" applyFill="1" applyBorder="1" applyAlignment="1">
      <alignment horizontal="right"/>
    </xf>
    <xf numFmtId="49" fontId="5" fillId="0" borderId="5" xfId="0" applyNumberFormat="1" applyFont="1" applyFill="1" applyBorder="1" applyAlignment="1">
      <alignment horizontal="left" vertical="center" wrapText="1" indent="2"/>
    </xf>
    <xf numFmtId="49" fontId="4" fillId="0" borderId="18" xfId="3" applyNumberFormat="1" applyFont="1" applyBorder="1" applyAlignment="1">
      <alignment horizontal="left" vertical="center"/>
    </xf>
    <xf numFmtId="49" fontId="4" fillId="0" borderId="19" xfId="3" applyNumberFormat="1" applyFont="1" applyBorder="1" applyAlignment="1">
      <alignment horizontal="left" vertical="center"/>
    </xf>
    <xf numFmtId="49" fontId="4" fillId="0" borderId="49" xfId="3" applyNumberFormat="1" applyFont="1" applyBorder="1" applyAlignment="1">
      <alignment horizontal="center" vertical="center"/>
    </xf>
    <xf numFmtId="49" fontId="4" fillId="0" borderId="98" xfId="3" applyNumberFormat="1" applyFont="1" applyBorder="1" applyAlignment="1">
      <alignment horizontal="center" vertical="center"/>
    </xf>
    <xf numFmtId="49" fontId="5" fillId="0" borderId="5" xfId="3" applyNumberFormat="1" applyFont="1" applyFill="1" applyBorder="1" applyAlignment="1">
      <alignment horizontal="left" vertical="center"/>
    </xf>
    <xf numFmtId="0" fontId="4" fillId="0" borderId="5" xfId="3" applyFont="1" applyFill="1" applyBorder="1" applyAlignment="1">
      <alignment horizontal="left" vertical="top" wrapText="1"/>
    </xf>
    <xf numFmtId="49" fontId="4" fillId="0" borderId="5" xfId="3" applyNumberFormat="1" applyFont="1" applyFill="1" applyBorder="1" applyAlignment="1">
      <alignment vertical="center"/>
    </xf>
    <xf numFmtId="0" fontId="4" fillId="0" borderId="5" xfId="3" applyFont="1" applyFill="1" applyBorder="1" applyAlignment="1">
      <alignment vertical="center"/>
    </xf>
    <xf numFmtId="0" fontId="4" fillId="0" borderId="5" xfId="3" applyFont="1" applyFill="1" applyBorder="1" applyAlignment="1">
      <alignment horizontal="left" vertical="center"/>
    </xf>
    <xf numFmtId="49" fontId="4" fillId="0" borderId="5" xfId="1" applyNumberFormat="1" applyFont="1" applyBorder="1" applyAlignment="1">
      <alignment horizontal="left" wrapText="1"/>
    </xf>
    <xf numFmtId="49" fontId="5" fillId="0" borderId="5" xfId="1" applyNumberFormat="1" applyFont="1" applyFill="1" applyBorder="1" applyAlignment="1">
      <alignment horizontal="left" vertical="center" wrapText="1" indent="2"/>
    </xf>
    <xf numFmtId="49" fontId="5" fillId="0" borderId="5" xfId="1" applyNumberFormat="1" applyFont="1" applyFill="1" applyBorder="1" applyAlignment="1">
      <alignment horizontal="left" wrapText="1" indent="2"/>
    </xf>
    <xf numFmtId="49" fontId="5" fillId="0" borderId="5" xfId="3" applyNumberFormat="1" applyFont="1" applyBorder="1" applyAlignment="1">
      <alignment horizontal="left" vertical="center" wrapText="1"/>
    </xf>
    <xf numFmtId="49" fontId="5" fillId="0" borderId="5" xfId="3" applyNumberFormat="1" applyFont="1" applyBorder="1" applyAlignment="1">
      <alignment horizontal="left" vertical="center"/>
    </xf>
    <xf numFmtId="49" fontId="5" fillId="0" borderId="5" xfId="3" applyNumberFormat="1" applyFont="1" applyBorder="1" applyAlignment="1">
      <alignment horizontal="left" wrapText="1"/>
    </xf>
    <xf numFmtId="0" fontId="5" fillId="0" borderId="5" xfId="3" applyFont="1" applyBorder="1" applyAlignment="1">
      <alignment horizontal="left" vertical="center"/>
    </xf>
    <xf numFmtId="49" fontId="4" fillId="0" borderId="5" xfId="3" applyNumberFormat="1" applyFont="1" applyBorder="1" applyAlignment="1">
      <alignment horizontal="left" vertical="center" wrapText="1"/>
    </xf>
    <xf numFmtId="3" fontId="5" fillId="2" borderId="5" xfId="1" applyNumberFormat="1" applyFont="1" applyFill="1" applyBorder="1" applyAlignment="1">
      <alignment horizontal="right" vertical="center"/>
    </xf>
    <xf numFmtId="3" fontId="5" fillId="2" borderId="5" xfId="1" applyNumberFormat="1" applyFont="1" applyFill="1" applyBorder="1" applyAlignment="1">
      <alignment horizontal="right"/>
    </xf>
    <xf numFmtId="49" fontId="5" fillId="2" borderId="5" xfId="1" applyNumberFormat="1" applyFont="1" applyFill="1" applyBorder="1" applyAlignment="1">
      <alignment horizontal="left" vertical="center" wrapText="1" indent="4"/>
    </xf>
    <xf numFmtId="49" fontId="5" fillId="2" borderId="5" xfId="1" applyNumberFormat="1" applyFont="1" applyFill="1" applyBorder="1" applyAlignment="1">
      <alignment horizontal="left" vertical="center" wrapText="1" indent="2"/>
    </xf>
    <xf numFmtId="0" fontId="4" fillId="2" borderId="5" xfId="1" applyFont="1" applyFill="1" applyBorder="1" applyAlignment="1">
      <alignment horizontal="left" vertical="center"/>
    </xf>
    <xf numFmtId="3" fontId="29" fillId="0" borderId="5" xfId="1" applyNumberFormat="1" applyFont="1" applyBorder="1" applyAlignment="1">
      <alignment horizontal="right" vertical="center"/>
    </xf>
    <xf numFmtId="0" fontId="4" fillId="2" borderId="5" xfId="1" applyFont="1" applyFill="1" applyBorder="1" applyAlignment="1">
      <alignment horizontal="right" vertical="center"/>
    </xf>
    <xf numFmtId="49" fontId="5" fillId="0" borderId="5" xfId="0" applyNumberFormat="1" applyFont="1" applyFill="1" applyBorder="1" applyAlignment="1">
      <alignment horizontal="left" vertical="center"/>
    </xf>
    <xf numFmtId="3" fontId="29" fillId="0" borderId="5" xfId="0" applyNumberFormat="1" applyFont="1" applyFill="1" applyBorder="1" applyAlignment="1">
      <alignment horizontal="right" vertical="center"/>
    </xf>
    <xf numFmtId="3" fontId="30" fillId="0" borderId="5" xfId="0" applyNumberFormat="1" applyFont="1" applyFill="1" applyBorder="1" applyAlignment="1">
      <alignment horizontal="right" vertical="center"/>
    </xf>
    <xf numFmtId="49" fontId="4" fillId="2" borderId="5" xfId="0" applyNumberFormat="1" applyFont="1" applyFill="1" applyBorder="1" applyAlignment="1">
      <alignment horizontal="left" vertical="center"/>
    </xf>
    <xf numFmtId="3" fontId="4" fillId="2" borderId="5" xfId="0" applyNumberFormat="1" applyFont="1" applyFill="1" applyBorder="1" applyAlignment="1">
      <alignment horizontal="right" vertical="center"/>
    </xf>
    <xf numFmtId="3" fontId="5" fillId="2" borderId="5" xfId="0" applyNumberFormat="1" applyFont="1" applyFill="1" applyBorder="1" applyAlignment="1">
      <alignment horizontal="right" vertical="center"/>
    </xf>
    <xf numFmtId="49" fontId="5" fillId="2" borderId="5" xfId="0" applyNumberFormat="1" applyFont="1" applyFill="1" applyBorder="1" applyAlignment="1">
      <alignment horizontal="left" vertical="center" indent="2"/>
    </xf>
    <xf numFmtId="49" fontId="5" fillId="2" borderId="5" xfId="0" applyNumberFormat="1" applyFont="1" applyFill="1" applyBorder="1" applyAlignment="1">
      <alignment horizontal="left" vertical="center" wrapText="1" indent="2"/>
    </xf>
    <xf numFmtId="3" fontId="5" fillId="2" borderId="5" xfId="0" applyNumberFormat="1" applyFont="1" applyFill="1" applyBorder="1" applyAlignment="1">
      <alignment horizontal="right"/>
    </xf>
    <xf numFmtId="0" fontId="4" fillId="2" borderId="5" xfId="0" applyFont="1" applyFill="1" applyBorder="1" applyAlignment="1">
      <alignment horizontal="left" wrapText="1"/>
    </xf>
    <xf numFmtId="0" fontId="4" fillId="2" borderId="5" xfId="0" applyFont="1" applyFill="1" applyBorder="1" applyAlignment="1">
      <alignment horizontal="right"/>
    </xf>
    <xf numFmtId="0" fontId="19" fillId="0" borderId="54" xfId="0" applyFont="1" applyFill="1" applyBorder="1" applyAlignment="1">
      <alignment wrapText="1" readingOrder="1"/>
    </xf>
    <xf numFmtId="49" fontId="4" fillId="2" borderId="5" xfId="0" applyNumberFormat="1" applyFont="1" applyFill="1" applyBorder="1"/>
    <xf numFmtId="49" fontId="4" fillId="0" borderId="5" xfId="0" applyNumberFormat="1" applyFont="1" applyFill="1" applyBorder="1" applyAlignment="1">
      <alignment horizontal="center" vertical="center"/>
    </xf>
    <xf numFmtId="49" fontId="4" fillId="0" borderId="9"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49" fontId="4" fillId="0" borderId="11" xfId="0" applyNumberFormat="1" applyFont="1" applyFill="1" applyBorder="1" applyAlignment="1">
      <alignment horizontal="center" vertical="center"/>
    </xf>
    <xf numFmtId="49" fontId="5" fillId="0" borderId="5" xfId="0" applyNumberFormat="1" applyFont="1" applyBorder="1" applyAlignment="1">
      <alignment vertical="center"/>
    </xf>
    <xf numFmtId="164" fontId="5" fillId="0" borderId="5" xfId="0" applyNumberFormat="1" applyFont="1" applyFill="1" applyBorder="1" applyAlignment="1">
      <alignment horizontal="right" vertical="center"/>
    </xf>
    <xf numFmtId="164" fontId="5" fillId="0" borderId="5" xfId="0" applyNumberFormat="1" applyFont="1" applyFill="1" applyBorder="1" applyAlignment="1">
      <alignment horizontal="right"/>
    </xf>
    <xf numFmtId="165" fontId="5" fillId="0" borderId="5" xfId="0" applyNumberFormat="1" applyFont="1" applyFill="1" applyBorder="1" applyAlignment="1">
      <alignment horizontal="right" vertical="center"/>
    </xf>
    <xf numFmtId="3" fontId="4" fillId="0" borderId="4" xfId="0" applyNumberFormat="1" applyFont="1" applyFill="1" applyBorder="1" applyAlignment="1">
      <alignment horizontal="right"/>
    </xf>
    <xf numFmtId="3" fontId="5" fillId="0" borderId="14" xfId="0" applyNumberFormat="1" applyFont="1" applyFill="1" applyBorder="1" applyAlignment="1">
      <alignment horizontal="right" vertical="center"/>
    </xf>
    <xf numFmtId="3" fontId="5" fillId="0" borderId="14" xfId="0" applyNumberFormat="1" applyFont="1" applyFill="1" applyBorder="1" applyAlignment="1">
      <alignment horizontal="right"/>
    </xf>
    <xf numFmtId="3" fontId="5" fillId="0" borderId="1" xfId="0" applyNumberFormat="1" applyFont="1" applyFill="1" applyBorder="1" applyAlignment="1">
      <alignment horizontal="right"/>
    </xf>
    <xf numFmtId="0" fontId="18" fillId="0" borderId="57" xfId="0" applyFont="1" applyFill="1" applyBorder="1" applyAlignment="1">
      <alignment horizontal="center" vertical="center" wrapText="1" readingOrder="1"/>
    </xf>
    <xf numFmtId="0" fontId="18" fillId="0" borderId="0" xfId="0" applyFont="1" applyFill="1" applyAlignment="1">
      <alignment vertical="top" wrapText="1" readingOrder="1"/>
    </xf>
    <xf numFmtId="0" fontId="18" fillId="0" borderId="60" xfId="0" applyFont="1" applyFill="1" applyBorder="1" applyAlignment="1">
      <alignment vertical="top" wrapText="1" readingOrder="1"/>
    </xf>
    <xf numFmtId="0" fontId="18" fillId="0" borderId="5" xfId="0" applyFont="1" applyFill="1" applyBorder="1" applyAlignment="1">
      <alignment vertical="top" wrapText="1" readingOrder="1"/>
    </xf>
    <xf numFmtId="0" fontId="19" fillId="0" borderId="5" xfId="0" applyFont="1" applyFill="1" applyBorder="1" applyAlignment="1">
      <alignment vertical="top" wrapText="1" readingOrder="1"/>
    </xf>
    <xf numFmtId="3" fontId="31" fillId="0" borderId="5" xfId="1" applyNumberFormat="1" applyFont="1" applyFill="1" applyBorder="1" applyAlignment="1">
      <alignment horizontal="right" vertical="center"/>
    </xf>
    <xf numFmtId="0" fontId="19" fillId="0" borderId="5" xfId="0" applyFont="1" applyFill="1" applyBorder="1" applyAlignment="1">
      <alignment vertical="center" wrapText="1" readingOrder="1"/>
    </xf>
    <xf numFmtId="3" fontId="4" fillId="0" borderId="35"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11" xfId="0" applyNumberFormat="1" applyFont="1" applyFill="1" applyBorder="1" applyAlignment="1">
      <alignment horizontal="right" vertical="center"/>
    </xf>
    <xf numFmtId="3" fontId="4" fillId="0" borderId="23" xfId="0" applyNumberFormat="1" applyFont="1" applyFill="1" applyBorder="1" applyAlignment="1">
      <alignment horizontal="right" vertical="center"/>
    </xf>
    <xf numFmtId="3" fontId="4" fillId="0" borderId="21" xfId="0" applyNumberFormat="1" applyFont="1" applyFill="1" applyBorder="1" applyAlignment="1">
      <alignment horizontal="right" vertical="center"/>
    </xf>
    <xf numFmtId="3" fontId="4" fillId="0" borderId="38" xfId="0" applyNumberFormat="1" applyFont="1" applyFill="1" applyBorder="1" applyAlignment="1">
      <alignment horizontal="right" vertical="center"/>
    </xf>
    <xf numFmtId="3" fontId="4" fillId="0" borderId="1" xfId="0" applyNumberFormat="1" applyFont="1" applyFill="1" applyBorder="1" applyAlignment="1">
      <alignment horizontal="right" vertical="center"/>
    </xf>
    <xf numFmtId="3" fontId="4" fillId="0" borderId="34" xfId="0" applyNumberFormat="1" applyFont="1" applyFill="1" applyBorder="1" applyAlignment="1">
      <alignment horizontal="right" vertical="center"/>
    </xf>
    <xf numFmtId="3" fontId="4" fillId="0" borderId="46" xfId="0" applyNumberFormat="1" applyFont="1" applyFill="1" applyBorder="1" applyAlignment="1">
      <alignment horizontal="right" vertical="center"/>
    </xf>
    <xf numFmtId="3" fontId="4" fillId="0" borderId="47" xfId="0" applyNumberFormat="1" applyFont="1" applyFill="1" applyBorder="1" applyAlignment="1">
      <alignment horizontal="right" vertical="center"/>
    </xf>
    <xf numFmtId="3" fontId="4" fillId="0" borderId="52" xfId="0" applyNumberFormat="1" applyFont="1" applyFill="1" applyBorder="1" applyAlignment="1">
      <alignment horizontal="right" vertical="center"/>
    </xf>
    <xf numFmtId="3" fontId="4" fillId="0" borderId="2" xfId="0" applyNumberFormat="1" applyFont="1" applyFill="1" applyBorder="1" applyAlignment="1">
      <alignment horizontal="right" vertical="center"/>
    </xf>
    <xf numFmtId="3" fontId="4" fillId="0" borderId="27" xfId="0" applyNumberFormat="1" applyFont="1" applyFill="1" applyBorder="1" applyAlignment="1">
      <alignment horizontal="right" vertical="center"/>
    </xf>
    <xf numFmtId="3" fontId="4" fillId="0" borderId="26" xfId="0" applyNumberFormat="1" applyFont="1" applyFill="1" applyBorder="1" applyAlignment="1">
      <alignment horizontal="right" vertical="center"/>
    </xf>
    <xf numFmtId="3" fontId="4" fillId="0" borderId="24" xfId="0" applyNumberFormat="1" applyFont="1" applyFill="1" applyBorder="1" applyAlignment="1">
      <alignment horizontal="right" vertical="center"/>
    </xf>
    <xf numFmtId="0" fontId="0" fillId="0" borderId="0" xfId="0" applyFill="1"/>
    <xf numFmtId="49" fontId="2" fillId="0" borderId="0" xfId="0" applyNumberFormat="1" applyFont="1" applyBorder="1" applyAlignment="1">
      <alignment horizontal="left" vertical="center"/>
    </xf>
    <xf numFmtId="49" fontId="4" fillId="0" borderId="5" xfId="1" applyNumberFormat="1" applyFont="1" applyBorder="1" applyAlignment="1">
      <alignment horizontal="center" vertical="center"/>
    </xf>
    <xf numFmtId="49" fontId="3" fillId="0" borderId="0" xfId="0" applyNumberFormat="1" applyFont="1" applyBorder="1" applyAlignment="1">
      <alignment horizontal="left" vertical="center"/>
    </xf>
    <xf numFmtId="0" fontId="11" fillId="0" borderId="4" xfId="0" applyFont="1" applyBorder="1" applyAlignment="1">
      <alignment horizontal="left" vertical="center"/>
    </xf>
    <xf numFmtId="49" fontId="2" fillId="0" borderId="0" xfId="0" applyNumberFormat="1" applyFont="1" applyBorder="1" applyAlignment="1">
      <alignment horizontal="left" vertical="center"/>
    </xf>
    <xf numFmtId="49" fontId="4" fillId="0" borderId="5" xfId="1" applyNumberFormat="1" applyFont="1" applyBorder="1" applyAlignment="1">
      <alignment horizontal="center" vertical="center"/>
    </xf>
    <xf numFmtId="0" fontId="11" fillId="0" borderId="4" xfId="0" applyFont="1" applyBorder="1" applyAlignment="1">
      <alignment horizontal="left" vertical="center" wrapText="1"/>
    </xf>
    <xf numFmtId="0" fontId="11" fillId="0" borderId="4" xfId="1" applyFont="1" applyBorder="1" applyAlignment="1">
      <alignment horizontal="left" vertical="center"/>
    </xf>
    <xf numFmtId="0" fontId="11" fillId="0" borderId="1" xfId="1" applyFont="1" applyBorder="1" applyAlignment="1">
      <alignment horizontal="left" vertical="center"/>
    </xf>
    <xf numFmtId="49" fontId="3" fillId="0" borderId="0" xfId="0" applyNumberFormat="1" applyFont="1" applyBorder="1" applyAlignment="1">
      <alignment horizontal="left" vertical="center"/>
    </xf>
    <xf numFmtId="49" fontId="4" fillId="0" borderId="5" xfId="0" applyNumberFormat="1" applyFont="1" applyBorder="1" applyAlignment="1">
      <alignment horizontal="center" vertical="center"/>
    </xf>
    <xf numFmtId="49" fontId="2" fillId="0" borderId="0" xfId="3" applyNumberFormat="1" applyFont="1" applyBorder="1" applyAlignment="1">
      <alignment horizontal="left" vertical="center"/>
    </xf>
    <xf numFmtId="49" fontId="3" fillId="0" borderId="0" xfId="3" applyNumberFormat="1" applyFont="1" applyBorder="1" applyAlignment="1">
      <alignment horizontal="left" vertical="center"/>
    </xf>
    <xf numFmtId="3" fontId="4" fillId="0" borderId="0" xfId="0" applyNumberFormat="1" applyFont="1" applyBorder="1" applyAlignment="1">
      <alignment horizontal="right"/>
    </xf>
    <xf numFmtId="3" fontId="4" fillId="0" borderId="0" xfId="0" applyNumberFormat="1" applyFont="1" applyFill="1" applyBorder="1" applyAlignment="1">
      <alignment horizontal="right" vertical="center"/>
    </xf>
    <xf numFmtId="3" fontId="4" fillId="0" borderId="0" xfId="0" applyNumberFormat="1" applyFont="1" applyFill="1" applyBorder="1" applyAlignment="1">
      <alignment horizontal="right"/>
    </xf>
    <xf numFmtId="49" fontId="2" fillId="0" borderId="0" xfId="0" applyNumberFormat="1" applyFont="1" applyBorder="1" applyAlignment="1">
      <alignment horizontal="left" vertical="center"/>
    </xf>
    <xf numFmtId="49" fontId="3" fillId="0" borderId="0" xfId="0" applyNumberFormat="1" applyFont="1" applyBorder="1" applyAlignment="1">
      <alignment horizontal="left" vertical="center"/>
    </xf>
    <xf numFmtId="49" fontId="4" fillId="0" borderId="5" xfId="0" applyNumberFormat="1" applyFont="1" applyBorder="1" applyAlignment="1">
      <alignment horizontal="center" vertical="center"/>
    </xf>
    <xf numFmtId="49" fontId="4" fillId="0" borderId="5" xfId="3" applyNumberFormat="1" applyFont="1" applyBorder="1" applyAlignment="1">
      <alignment horizontal="center" vertical="center"/>
    </xf>
    <xf numFmtId="3" fontId="4" fillId="0" borderId="0" xfId="1" applyNumberFormat="1" applyFont="1" applyFill="1" applyBorder="1" applyAlignment="1">
      <alignment horizontal="right"/>
    </xf>
    <xf numFmtId="3" fontId="4" fillId="0" borderId="0" xfId="1" applyNumberFormat="1" applyFont="1" applyFill="1" applyBorder="1" applyAlignment="1">
      <alignment horizontal="right" vertical="center"/>
    </xf>
    <xf numFmtId="3" fontId="15" fillId="0" borderId="0" xfId="0" applyNumberFormat="1" applyFont="1" applyFill="1" applyBorder="1" applyAlignment="1">
      <alignment horizontal="right" vertical="center"/>
    </xf>
    <xf numFmtId="0" fontId="5" fillId="0" borderId="0" xfId="3" applyFont="1" applyBorder="1" applyAlignment="1">
      <alignment horizontal="right" vertical="center"/>
    </xf>
    <xf numFmtId="0" fontId="4" fillId="0" borderId="0" xfId="3" applyFont="1" applyBorder="1" applyAlignment="1">
      <alignment horizontal="right" vertical="center"/>
    </xf>
    <xf numFmtId="49" fontId="5" fillId="0" borderId="5" xfId="1" applyNumberFormat="1" applyFont="1" applyFill="1" applyBorder="1" applyAlignment="1">
      <alignment horizontal="left" vertical="center"/>
    </xf>
    <xf numFmtId="3" fontId="15" fillId="0" borderId="5" xfId="1" applyNumberFormat="1" applyFont="1" applyFill="1" applyBorder="1" applyAlignment="1">
      <alignment horizontal="right" vertical="center"/>
    </xf>
    <xf numFmtId="3" fontId="25" fillId="0" borderId="5" xfId="1" applyNumberFormat="1" applyFont="1" applyFill="1" applyBorder="1" applyAlignment="1">
      <alignment horizontal="right" vertical="center"/>
    </xf>
    <xf numFmtId="49" fontId="4" fillId="0" borderId="5" xfId="1" applyNumberFormat="1" applyFont="1" applyFill="1" applyBorder="1" applyAlignment="1">
      <alignment horizontal="left" wrapText="1"/>
    </xf>
    <xf numFmtId="3" fontId="4" fillId="0" borderId="5" xfId="1" applyNumberFormat="1" applyFont="1" applyFill="1" applyBorder="1" applyAlignment="1">
      <alignment horizontal="right" wrapText="1"/>
    </xf>
    <xf numFmtId="3" fontId="31" fillId="0" borderId="5" xfId="1" applyNumberFormat="1" applyFont="1" applyFill="1" applyBorder="1" applyAlignment="1">
      <alignment horizontal="right"/>
    </xf>
    <xf numFmtId="0" fontId="19" fillId="0" borderId="0" xfId="0" applyFont="1" applyFill="1" applyBorder="1" applyAlignment="1">
      <alignment vertical="center" wrapText="1" readingOrder="1"/>
    </xf>
    <xf numFmtId="3" fontId="29" fillId="0" borderId="0" xfId="0" applyNumberFormat="1" applyFont="1" applyFill="1" applyBorder="1" applyAlignment="1">
      <alignment horizontal="right" vertical="center"/>
    </xf>
    <xf numFmtId="49" fontId="4" fillId="2" borderId="5" xfId="0" applyNumberFormat="1" applyFont="1" applyFill="1" applyBorder="1" applyAlignment="1">
      <alignment horizontal="left" vertical="center"/>
    </xf>
    <xf numFmtId="49" fontId="4" fillId="0" borderId="20" xfId="1" applyNumberFormat="1" applyFont="1" applyFill="1" applyBorder="1" applyAlignment="1">
      <alignment horizontal="center"/>
    </xf>
    <xf numFmtId="49" fontId="4" fillId="0" borderId="5" xfId="1" applyNumberFormat="1" applyFont="1" applyFill="1" applyBorder="1" applyAlignment="1">
      <alignment horizontal="center"/>
    </xf>
    <xf numFmtId="0" fontId="32" fillId="0" borderId="0" xfId="0" applyFont="1"/>
    <xf numFmtId="3" fontId="0" fillId="0" borderId="0" xfId="0" applyNumberFormat="1"/>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4" xfId="0" applyFont="1" applyBorder="1" applyAlignment="1">
      <alignment vertical="center"/>
    </xf>
    <xf numFmtId="0" fontId="19" fillId="0" borderId="57" xfId="0" applyFont="1" applyBorder="1" applyAlignment="1">
      <alignment vertical="top" wrapText="1" readingOrder="1"/>
    </xf>
    <xf numFmtId="49" fontId="4" fillId="0" borderId="5" xfId="0" applyNumberFormat="1" applyFont="1" applyFill="1" applyBorder="1" applyAlignment="1">
      <alignment vertical="center"/>
    </xf>
    <xf numFmtId="0" fontId="19" fillId="0" borderId="59" xfId="0" applyFont="1" applyBorder="1" applyAlignment="1">
      <alignment vertical="top" wrapText="1" readingOrder="1"/>
    </xf>
    <xf numFmtId="0" fontId="18" fillId="0" borderId="59" xfId="0" applyFont="1" applyBorder="1" applyAlignment="1">
      <alignment horizontal="left" vertical="top" wrapText="1" indent="2" readingOrder="1"/>
    </xf>
    <xf numFmtId="49" fontId="4" fillId="0" borderId="5" xfId="0" applyNumberFormat="1" applyFont="1" applyFill="1" applyBorder="1" applyAlignment="1">
      <alignment horizontal="center" wrapText="1"/>
    </xf>
    <xf numFmtId="0" fontId="35" fillId="0" borderId="0" xfId="0" applyFont="1"/>
    <xf numFmtId="3" fontId="4" fillId="0" borderId="0" xfId="0" applyNumberFormat="1" applyFont="1" applyFill="1" applyBorder="1" applyAlignment="1">
      <alignment horizontal="center"/>
    </xf>
    <xf numFmtId="0" fontId="36" fillId="0" borderId="57" xfId="0" applyFont="1" applyBorder="1" applyAlignment="1">
      <alignment vertical="top" wrapText="1" readingOrder="1"/>
    </xf>
    <xf numFmtId="3" fontId="5" fillId="0" borderId="50" xfId="3" applyNumberFormat="1" applyFont="1" applyFill="1" applyBorder="1" applyAlignment="1">
      <alignment horizontal="right" vertical="center"/>
    </xf>
    <xf numFmtId="0" fontId="19" fillId="0" borderId="57" xfId="0" applyFont="1" applyBorder="1" applyAlignment="1">
      <alignment vertical="top" wrapText="1" readingOrder="1"/>
    </xf>
    <xf numFmtId="0" fontId="19" fillId="0" borderId="60" xfId="0" applyFont="1" applyBorder="1" applyAlignment="1">
      <alignment wrapText="1" readingOrder="1"/>
    </xf>
    <xf numFmtId="0" fontId="19" fillId="0" borderId="59" xfId="0" applyFont="1" applyBorder="1" applyAlignment="1">
      <alignment horizontal="center" wrapText="1" readingOrder="1"/>
    </xf>
    <xf numFmtId="0" fontId="18" fillId="0" borderId="63" xfId="0" applyFont="1" applyFill="1" applyBorder="1" applyAlignment="1">
      <alignment vertical="top" wrapText="1" readingOrder="1"/>
    </xf>
    <xf numFmtId="49" fontId="4" fillId="0" borderId="5" xfId="0" applyNumberFormat="1" applyFont="1" applyFill="1" applyBorder="1" applyAlignment="1">
      <alignment horizontal="center" vertical="center" wrapText="1"/>
    </xf>
    <xf numFmtId="0" fontId="18" fillId="0" borderId="57" xfId="0" applyFont="1" applyBorder="1" applyAlignment="1">
      <alignment horizontal="center" vertical="center" wrapText="1" readingOrder="1"/>
    </xf>
    <xf numFmtId="0" fontId="18" fillId="0" borderId="60" xfId="0" applyFont="1" applyBorder="1" applyAlignment="1">
      <alignment vertical="top" wrapText="1" readingOrder="1"/>
    </xf>
    <xf numFmtId="0" fontId="5" fillId="0" borderId="84" xfId="0" applyFont="1" applyBorder="1" applyAlignment="1">
      <alignment horizontal="left" vertical="center"/>
    </xf>
    <xf numFmtId="0" fontId="18" fillId="0" borderId="108" xfId="0" applyFont="1" applyFill="1" applyBorder="1" applyAlignment="1">
      <alignment vertical="top" wrapText="1" readingOrder="1"/>
    </xf>
    <xf numFmtId="0" fontId="18" fillId="0" borderId="107" xfId="0" applyFont="1" applyFill="1" applyBorder="1" applyAlignment="1">
      <alignment vertical="top" wrapText="1" readingOrder="1"/>
    </xf>
    <xf numFmtId="0" fontId="18" fillId="0" borderId="109" xfId="0" applyFont="1" applyFill="1" applyBorder="1" applyAlignment="1">
      <alignment vertical="top" wrapText="1" readingOrder="1"/>
    </xf>
    <xf numFmtId="0" fontId="18" fillId="0" borderId="110" xfId="0" applyFont="1" applyFill="1" applyBorder="1" applyAlignment="1">
      <alignment vertical="top" wrapText="1" readingOrder="1"/>
    </xf>
    <xf numFmtId="0" fontId="18" fillId="0" borderId="107" xfId="0" applyFont="1" applyBorder="1" applyAlignment="1">
      <alignment vertical="top" wrapText="1" readingOrder="1"/>
    </xf>
    <xf numFmtId="0" fontId="18" fillId="0" borderId="110" xfId="0" applyFont="1" applyBorder="1" applyAlignment="1">
      <alignment vertical="top" wrapText="1" readingOrder="1"/>
    </xf>
    <xf numFmtId="0" fontId="18" fillId="0" borderId="101" xfId="0" applyFont="1" applyFill="1" applyBorder="1" applyAlignment="1">
      <alignment vertical="top" wrapText="1" readingOrder="1"/>
    </xf>
    <xf numFmtId="3" fontId="5" fillId="0" borderId="5" xfId="1" applyNumberFormat="1" applyFont="1" applyFill="1" applyBorder="1" applyAlignment="1">
      <alignment horizontal="right"/>
    </xf>
    <xf numFmtId="49" fontId="4" fillId="2" borderId="5" xfId="0" applyNumberFormat="1" applyFont="1" applyFill="1" applyBorder="1" applyAlignment="1">
      <alignment horizontal="left" vertical="center"/>
    </xf>
    <xf numFmtId="3" fontId="4" fillId="3" borderId="5" xfId="0" applyNumberFormat="1" applyFont="1" applyFill="1" applyBorder="1" applyAlignment="1">
      <alignment horizontal="right" vertical="center"/>
    </xf>
    <xf numFmtId="3" fontId="5" fillId="0" borderId="0" xfId="0" applyNumberFormat="1" applyFont="1" applyFill="1" applyBorder="1" applyAlignment="1">
      <alignment horizontal="right" vertical="center" wrapText="1"/>
    </xf>
    <xf numFmtId="3" fontId="4" fillId="0" borderId="0" xfId="0" applyNumberFormat="1" applyFont="1" applyFill="1" applyBorder="1" applyAlignment="1">
      <alignment horizontal="left" vertical="top"/>
    </xf>
    <xf numFmtId="49" fontId="4" fillId="3" borderId="5" xfId="0" applyNumberFormat="1" applyFont="1" applyFill="1" applyBorder="1" applyAlignment="1">
      <alignment horizontal="left" vertical="center"/>
    </xf>
    <xf numFmtId="49" fontId="2" fillId="0" borderId="0" xfId="0" applyNumberFormat="1" applyFont="1" applyBorder="1" applyAlignment="1">
      <alignment horizontal="left" vertical="center" wrapText="1"/>
    </xf>
    <xf numFmtId="49" fontId="3" fillId="0" borderId="0" xfId="0" applyNumberFormat="1" applyFont="1" applyBorder="1" applyAlignment="1">
      <alignment horizontal="left" vertical="center" wrapText="1"/>
    </xf>
    <xf numFmtId="49" fontId="4" fillId="0" borderId="0" xfId="0" applyNumberFormat="1" applyFont="1" applyBorder="1" applyAlignment="1">
      <alignment horizontal="center" vertical="center" wrapText="1"/>
    </xf>
    <xf numFmtId="3" fontId="4" fillId="0" borderId="0" xfId="0" applyNumberFormat="1" applyFont="1" applyBorder="1" applyAlignment="1">
      <alignment horizontal="right" vertical="center" wrapText="1"/>
    </xf>
    <xf numFmtId="3" fontId="15" fillId="0" borderId="0" xfId="0" applyNumberFormat="1" applyFont="1" applyFill="1" applyBorder="1" applyAlignment="1">
      <alignment horizontal="right" vertical="center" wrapText="1"/>
    </xf>
    <xf numFmtId="3" fontId="4" fillId="0" borderId="0" xfId="0" applyNumberFormat="1" applyFont="1" applyFill="1" applyBorder="1" applyAlignment="1">
      <alignment horizontal="right" vertical="center" wrapText="1"/>
    </xf>
    <xf numFmtId="3" fontId="5" fillId="0" borderId="0" xfId="0" applyNumberFormat="1" applyFont="1" applyFill="1" applyBorder="1" applyAlignment="1">
      <alignment horizontal="right" wrapText="1"/>
    </xf>
    <xf numFmtId="0" fontId="0" fillId="0" borderId="0" xfId="0" applyAlignment="1">
      <alignment wrapText="1"/>
    </xf>
    <xf numFmtId="0" fontId="19" fillId="0" borderId="57" xfId="0" applyFont="1" applyFill="1" applyBorder="1" applyAlignment="1">
      <alignment vertical="top" wrapText="1" readingOrder="1"/>
    </xf>
    <xf numFmtId="0" fontId="19" fillId="0" borderId="57" xfId="0" applyFont="1" applyFill="1" applyBorder="1" applyAlignment="1">
      <alignment vertical="top" wrapText="1" readingOrder="1"/>
    </xf>
    <xf numFmtId="49" fontId="4" fillId="0" borderId="5" xfId="3" applyNumberFormat="1" applyFont="1" applyFill="1" applyBorder="1" applyAlignment="1">
      <alignment horizontal="left" vertical="top"/>
    </xf>
    <xf numFmtId="3" fontId="5" fillId="0" borderId="5" xfId="3" applyNumberFormat="1" applyFont="1" applyFill="1" applyBorder="1" applyAlignment="1">
      <alignment horizontal="center" vertical="center"/>
    </xf>
    <xf numFmtId="49" fontId="5" fillId="0" borderId="5" xfId="3" applyNumberFormat="1" applyFont="1" applyFill="1" applyBorder="1" applyAlignment="1" applyProtection="1">
      <alignment horizontal="center" vertical="center"/>
      <protection locked="0"/>
    </xf>
    <xf numFmtId="49" fontId="5" fillId="0" borderId="5" xfId="3" quotePrefix="1" applyNumberFormat="1" applyFont="1" applyFill="1" applyBorder="1" applyAlignment="1" applyProtection="1">
      <alignment horizontal="center" vertical="center"/>
      <protection locked="0"/>
    </xf>
    <xf numFmtId="3" fontId="5" fillId="0" borderId="5" xfId="3" applyNumberFormat="1" applyFont="1" applyFill="1" applyBorder="1" applyAlignment="1" applyProtection="1">
      <alignment horizontal="center" vertical="center"/>
      <protection locked="0"/>
    </xf>
    <xf numFmtId="3" fontId="5" fillId="0" borderId="5" xfId="3" applyNumberFormat="1" applyFont="1" applyFill="1" applyBorder="1" applyAlignment="1">
      <alignment horizontal="right"/>
    </xf>
    <xf numFmtId="0" fontId="5" fillId="0" borderId="5" xfId="3" applyFont="1" applyFill="1" applyBorder="1" applyAlignment="1">
      <alignment horizontal="right" vertical="center"/>
    </xf>
    <xf numFmtId="3" fontId="4" fillId="0" borderId="5" xfId="3" applyNumberFormat="1" applyFont="1" applyFill="1" applyBorder="1" applyAlignment="1">
      <alignment horizontal="right" vertical="center" wrapText="1"/>
    </xf>
    <xf numFmtId="3" fontId="4" fillId="0" borderId="20" xfId="3" applyNumberFormat="1" applyFont="1" applyFill="1" applyBorder="1" applyAlignment="1">
      <alignment horizontal="right" vertical="center" wrapText="1"/>
    </xf>
    <xf numFmtId="3" fontId="4" fillId="0" borderId="76" xfId="3" applyNumberFormat="1" applyFont="1" applyFill="1" applyBorder="1" applyAlignment="1">
      <alignment horizontal="right" vertical="center" wrapText="1"/>
    </xf>
    <xf numFmtId="3" fontId="4" fillId="0" borderId="75" xfId="3" applyNumberFormat="1" applyFont="1" applyFill="1" applyBorder="1" applyAlignment="1">
      <alignment horizontal="right" vertical="center" wrapText="1"/>
    </xf>
    <xf numFmtId="3" fontId="4" fillId="0" borderId="80" xfId="3" applyNumberFormat="1" applyFont="1" applyFill="1" applyBorder="1" applyAlignment="1">
      <alignment horizontal="right" vertical="center" wrapText="1"/>
    </xf>
    <xf numFmtId="3" fontId="4" fillId="0" borderId="21" xfId="3" applyNumberFormat="1" applyFont="1" applyFill="1" applyBorder="1" applyAlignment="1">
      <alignment horizontal="right" vertical="center" wrapText="1"/>
    </xf>
    <xf numFmtId="3" fontId="4" fillId="0" borderId="1" xfId="3" applyNumberFormat="1" applyFont="1" applyFill="1" applyBorder="1" applyAlignment="1">
      <alignment horizontal="right" vertical="center" wrapText="1"/>
    </xf>
    <xf numFmtId="3" fontId="4" fillId="0" borderId="79" xfId="3" applyNumberFormat="1" applyFont="1" applyFill="1" applyBorder="1" applyAlignment="1">
      <alignment horizontal="right" vertical="center" wrapText="1"/>
    </xf>
    <xf numFmtId="3" fontId="4" fillId="0" borderId="42" xfId="3" applyNumberFormat="1" applyFont="1" applyFill="1" applyBorder="1" applyAlignment="1">
      <alignment horizontal="right" vertical="center"/>
    </xf>
    <xf numFmtId="0" fontId="18" fillId="0" borderId="57" xfId="0" applyFont="1" applyFill="1" applyBorder="1" applyAlignment="1">
      <alignment vertical="top" wrapText="1" readingOrder="1"/>
    </xf>
    <xf numFmtId="3" fontId="4" fillId="0" borderId="41" xfId="3" applyNumberFormat="1" applyFont="1" applyFill="1" applyBorder="1" applyAlignment="1">
      <alignment horizontal="right" vertical="center"/>
    </xf>
    <xf numFmtId="3" fontId="4" fillId="0" borderId="17" xfId="3" applyNumberFormat="1" applyFont="1" applyFill="1" applyBorder="1" applyAlignment="1">
      <alignment horizontal="right" vertical="center"/>
    </xf>
    <xf numFmtId="3" fontId="5" fillId="0" borderId="81" xfId="3" applyNumberFormat="1" applyFont="1" applyFill="1" applyBorder="1" applyAlignment="1">
      <alignment horizontal="right" vertical="center"/>
    </xf>
    <xf numFmtId="3" fontId="5" fillId="0" borderId="30" xfId="3" applyNumberFormat="1" applyFont="1" applyFill="1" applyBorder="1" applyAlignment="1">
      <alignment horizontal="right" vertical="center"/>
    </xf>
    <xf numFmtId="3" fontId="5" fillId="0" borderId="3" xfId="3" applyNumberFormat="1" applyFont="1" applyFill="1" applyBorder="1" applyAlignment="1">
      <alignment horizontal="right" vertical="center"/>
    </xf>
    <xf numFmtId="3" fontId="5" fillId="0" borderId="82" xfId="3" applyNumberFormat="1" applyFont="1" applyFill="1" applyBorder="1" applyAlignment="1">
      <alignment horizontal="right" vertical="center"/>
    </xf>
    <xf numFmtId="49" fontId="4" fillId="0" borderId="5" xfId="3" applyNumberFormat="1" applyFont="1" applyFill="1" applyBorder="1" applyAlignment="1">
      <alignment horizontal="center" vertical="center"/>
    </xf>
    <xf numFmtId="3" fontId="15" fillId="0" borderId="5" xfId="3" applyNumberFormat="1" applyFont="1" applyFill="1" applyBorder="1" applyAlignment="1">
      <alignment horizontal="right" vertical="center"/>
    </xf>
    <xf numFmtId="49" fontId="5" fillId="0" borderId="5" xfId="3" applyNumberFormat="1" applyFont="1" applyFill="1" applyBorder="1" applyAlignment="1">
      <alignment horizontal="left" vertical="center" wrapText="1"/>
    </xf>
    <xf numFmtId="3" fontId="15" fillId="0" borderId="5" xfId="0" applyNumberFormat="1" applyFont="1" applyFill="1" applyBorder="1" applyAlignment="1">
      <alignment horizontal="right" vertical="center"/>
    </xf>
    <xf numFmtId="49" fontId="5" fillId="0" borderId="5" xfId="0" applyNumberFormat="1" applyFont="1" applyFill="1" applyBorder="1" applyAlignment="1">
      <alignment horizontal="left" vertical="center" wrapText="1"/>
    </xf>
    <xf numFmtId="3" fontId="5" fillId="0" borderId="5" xfId="0" applyNumberFormat="1" applyFont="1" applyFill="1" applyBorder="1" applyAlignment="1">
      <alignment horizontal="right"/>
    </xf>
    <xf numFmtId="3" fontId="4" fillId="0" borderId="5" xfId="3" applyNumberFormat="1" applyFont="1" applyFill="1" applyBorder="1" applyAlignment="1">
      <alignment horizontal="right"/>
    </xf>
    <xf numFmtId="3" fontId="4" fillId="0" borderId="35" xfId="3" applyNumberFormat="1" applyFont="1" applyFill="1" applyBorder="1" applyAlignment="1">
      <alignment horizontal="right" vertical="center"/>
    </xf>
    <xf numFmtId="3" fontId="4" fillId="0" borderId="9" xfId="3" applyNumberFormat="1" applyFont="1" applyFill="1" applyBorder="1" applyAlignment="1">
      <alignment horizontal="right" vertical="center"/>
    </xf>
    <xf numFmtId="3" fontId="4" fillId="0" borderId="10" xfId="3" applyNumberFormat="1" applyFont="1" applyFill="1" applyBorder="1" applyAlignment="1">
      <alignment horizontal="right" vertical="center"/>
    </xf>
    <xf numFmtId="3" fontId="4" fillId="0" borderId="11" xfId="3" applyNumberFormat="1" applyFont="1" applyFill="1" applyBorder="1" applyAlignment="1">
      <alignment horizontal="right" vertical="center"/>
    </xf>
    <xf numFmtId="0" fontId="19" fillId="0" borderId="0" xfId="0" applyFont="1" applyFill="1" applyBorder="1" applyAlignment="1">
      <alignment horizontal="center" wrapText="1" readingOrder="1"/>
    </xf>
    <xf numFmtId="0" fontId="18" fillId="0" borderId="54" xfId="0" applyFont="1" applyFill="1" applyBorder="1" applyAlignment="1">
      <alignment wrapText="1" readingOrder="1"/>
    </xf>
    <xf numFmtId="49" fontId="4" fillId="0" borderId="5" xfId="0" applyNumberFormat="1" applyFont="1" applyBorder="1" applyAlignment="1">
      <alignment horizontal="left" vertical="center"/>
    </xf>
    <xf numFmtId="0" fontId="19" fillId="0" borderId="57" xfId="0" applyFont="1" applyFill="1" applyBorder="1" applyAlignment="1">
      <alignment vertical="top" wrapText="1" readingOrder="1"/>
    </xf>
    <xf numFmtId="49" fontId="4" fillId="0" borderId="5" xfId="3" applyNumberFormat="1" applyFont="1" applyFill="1" applyBorder="1" applyAlignment="1">
      <alignment horizontal="left" vertical="top" wrapText="1"/>
    </xf>
    <xf numFmtId="49" fontId="4" fillId="0" borderId="5" xfId="3" applyNumberFormat="1" applyFont="1" applyBorder="1" applyAlignment="1">
      <alignment horizontal="left"/>
    </xf>
    <xf numFmtId="49" fontId="4" fillId="0" borderId="5" xfId="3" applyNumberFormat="1" applyFont="1" applyBorder="1" applyAlignment="1">
      <alignment horizontal="center"/>
    </xf>
    <xf numFmtId="49" fontId="4" fillId="0" borderId="5" xfId="3" applyNumberFormat="1" applyFont="1" applyFill="1" applyBorder="1" applyAlignment="1">
      <alignment horizontal="left" vertical="center"/>
    </xf>
    <xf numFmtId="0" fontId="38" fillId="0" borderId="57" xfId="0" applyFont="1" applyFill="1" applyBorder="1" applyAlignment="1">
      <alignment vertical="top" wrapText="1" readingOrder="1"/>
    </xf>
    <xf numFmtId="0" fontId="39" fillId="0" borderId="57" xfId="0" applyFont="1" applyFill="1" applyBorder="1" applyAlignment="1">
      <alignment vertical="top" wrapText="1" readingOrder="1"/>
    </xf>
    <xf numFmtId="49" fontId="3" fillId="0" borderId="0" xfId="3" applyNumberFormat="1" applyFont="1" applyBorder="1" applyAlignment="1">
      <alignment vertical="center"/>
    </xf>
    <xf numFmtId="49" fontId="3" fillId="0" borderId="45" xfId="3" applyNumberFormat="1" applyFont="1" applyBorder="1" applyAlignment="1">
      <alignment vertical="center"/>
    </xf>
    <xf numFmtId="3" fontId="5" fillId="0" borderId="40" xfId="3" applyNumberFormat="1" applyFont="1" applyFill="1" applyBorder="1" applyAlignment="1">
      <alignment horizontal="right" vertical="center"/>
    </xf>
    <xf numFmtId="3" fontId="5" fillId="0" borderId="77" xfId="3" applyNumberFormat="1" applyFont="1" applyFill="1" applyBorder="1" applyAlignment="1">
      <alignment horizontal="right" vertical="center"/>
    </xf>
    <xf numFmtId="49" fontId="2" fillId="0" borderId="0" xfId="0" applyNumberFormat="1" applyFont="1" applyAlignment="1">
      <alignment horizontal="left" vertical="center"/>
    </xf>
    <xf numFmtId="49" fontId="2" fillId="0" borderId="0" xfId="1" applyNumberFormat="1" applyFont="1" applyBorder="1" applyAlignment="1">
      <alignment horizontal="left" vertical="center"/>
    </xf>
    <xf numFmtId="49" fontId="3" fillId="0" borderId="1" xfId="1" applyNumberFormat="1" applyFont="1" applyBorder="1" applyAlignment="1">
      <alignment horizontal="left" vertical="center"/>
    </xf>
    <xf numFmtId="49" fontId="3" fillId="0" borderId="0" xfId="1" applyNumberFormat="1" applyFont="1" applyBorder="1" applyAlignment="1">
      <alignment horizontal="left" vertical="center"/>
    </xf>
    <xf numFmtId="0" fontId="11" fillId="0" borderId="0" xfId="0" applyFont="1" applyBorder="1" applyAlignment="1">
      <alignment horizontal="left" vertical="center"/>
    </xf>
    <xf numFmtId="49" fontId="4" fillId="0" borderId="5" xfId="2" applyNumberFormat="1" applyFont="1" applyBorder="1" applyAlignment="1">
      <alignment horizontal="left" vertical="top"/>
    </xf>
    <xf numFmtId="49" fontId="4" fillId="0" borderId="5" xfId="2" applyNumberFormat="1" applyFont="1" applyBorder="1" applyAlignment="1">
      <alignment horizontal="left" vertical="top" wrapText="1"/>
    </xf>
    <xf numFmtId="49" fontId="2" fillId="0" borderId="0" xfId="2" applyNumberFormat="1" applyFont="1" applyBorder="1" applyAlignment="1">
      <alignment horizontal="left" vertical="center"/>
    </xf>
    <xf numFmtId="49" fontId="3" fillId="0" borderId="1" xfId="2" applyNumberFormat="1" applyFont="1" applyBorder="1" applyAlignment="1">
      <alignment horizontal="left" wrapText="1"/>
    </xf>
    <xf numFmtId="49" fontId="4" fillId="0" borderId="5" xfId="2" applyNumberFormat="1" applyFont="1" applyBorder="1" applyAlignment="1">
      <alignment horizontal="left"/>
    </xf>
    <xf numFmtId="49" fontId="4" fillId="0" borderId="5" xfId="2" applyNumberFormat="1" applyFont="1" applyBorder="1" applyAlignment="1">
      <alignment horizontal="center"/>
    </xf>
    <xf numFmtId="49" fontId="10" fillId="0" borderId="5" xfId="2" applyNumberFormat="1" applyFont="1" applyBorder="1" applyAlignment="1">
      <alignment horizontal="center"/>
    </xf>
    <xf numFmtId="0" fontId="4" fillId="0" borderId="5" xfId="2" applyFont="1" applyFill="1" applyBorder="1" applyAlignment="1">
      <alignment horizontal="center" vertical="center"/>
    </xf>
    <xf numFmtId="0" fontId="4" fillId="0" borderId="4" xfId="0" applyFont="1" applyBorder="1" applyAlignment="1">
      <alignment horizontal="center" vertical="center"/>
    </xf>
    <xf numFmtId="49" fontId="4" fillId="0" borderId="5" xfId="0" applyNumberFormat="1" applyFont="1" applyBorder="1" applyAlignment="1">
      <alignment horizontal="left" vertical="top" wrapText="1"/>
    </xf>
    <xf numFmtId="49" fontId="2" fillId="0" borderId="0" xfId="0" applyNumberFormat="1" applyFont="1" applyBorder="1" applyAlignment="1">
      <alignment horizontal="left" vertical="center"/>
    </xf>
    <xf numFmtId="49" fontId="3" fillId="0" borderId="1" xfId="0" applyNumberFormat="1" applyFont="1" applyBorder="1" applyAlignment="1">
      <alignment horizontal="left" wrapText="1"/>
    </xf>
    <xf numFmtId="49" fontId="4" fillId="0" borderId="18" xfId="0" applyNumberFormat="1" applyFont="1" applyBorder="1" applyAlignment="1">
      <alignment horizontal="left"/>
    </xf>
    <xf numFmtId="49" fontId="4" fillId="0" borderId="1" xfId="0" applyNumberFormat="1" applyFont="1" applyBorder="1" applyAlignment="1">
      <alignment horizontal="left"/>
    </xf>
    <xf numFmtId="49" fontId="4" fillId="0" borderId="19" xfId="0" applyNumberFormat="1" applyFont="1" applyBorder="1" applyAlignment="1">
      <alignment horizontal="center"/>
    </xf>
    <xf numFmtId="49" fontId="10" fillId="0" borderId="22" xfId="0" applyNumberFormat="1" applyFont="1" applyBorder="1" applyAlignment="1">
      <alignment horizont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1" xfId="0" applyFont="1" applyFill="1" applyBorder="1" applyAlignment="1">
      <alignment horizontal="center" vertical="center"/>
    </xf>
    <xf numFmtId="49" fontId="4" fillId="0" borderId="5" xfId="0" applyNumberFormat="1" applyFont="1" applyBorder="1" applyAlignment="1">
      <alignment horizontal="left" vertical="top"/>
    </xf>
    <xf numFmtId="49" fontId="2" fillId="0" borderId="0" xfId="1" applyNumberFormat="1" applyFont="1" applyBorder="1" applyAlignment="1">
      <alignment horizontal="left" vertical="center" wrapText="1"/>
    </xf>
    <xf numFmtId="49" fontId="3" fillId="0" borderId="0" xfId="1" applyNumberFormat="1" applyFont="1" applyBorder="1" applyAlignment="1">
      <alignment horizontal="left" vertical="center" wrapText="1"/>
    </xf>
    <xf numFmtId="49" fontId="1" fillId="0" borderId="0" xfId="1" applyNumberFormat="1" applyBorder="1" applyAlignment="1">
      <alignment horizontal="left" vertical="center"/>
    </xf>
    <xf numFmtId="49" fontId="1" fillId="0" borderId="1" xfId="1" applyNumberFormat="1" applyBorder="1" applyAlignment="1">
      <alignment horizontal="left" vertical="center"/>
    </xf>
    <xf numFmtId="49" fontId="4" fillId="0" borderId="5" xfId="1" applyNumberFormat="1" applyFont="1" applyBorder="1" applyAlignment="1">
      <alignment horizontal="left"/>
    </xf>
    <xf numFmtId="49" fontId="4" fillId="0" borderId="5" xfId="1" applyNumberFormat="1" applyFont="1" applyBorder="1" applyAlignment="1">
      <alignment horizontal="center"/>
    </xf>
    <xf numFmtId="49" fontId="4" fillId="0" borderId="5" xfId="1" applyNumberFormat="1" applyFont="1" applyBorder="1" applyAlignment="1">
      <alignment horizontal="center" vertical="center"/>
    </xf>
    <xf numFmtId="49" fontId="4" fillId="0" borderId="5" xfId="1" applyNumberFormat="1" applyFont="1" applyBorder="1" applyAlignment="1">
      <alignment horizontal="left" vertical="top"/>
    </xf>
    <xf numFmtId="49" fontId="5" fillId="0" borderId="5" xfId="1" applyNumberFormat="1" applyFont="1" applyBorder="1" applyAlignment="1">
      <alignment horizontal="left" vertical="top"/>
    </xf>
    <xf numFmtId="49" fontId="4" fillId="0" borderId="5" xfId="1" applyNumberFormat="1" applyFont="1" applyBorder="1" applyAlignment="1">
      <alignment horizontal="left" vertical="center"/>
    </xf>
    <xf numFmtId="49" fontId="5" fillId="0" borderId="5" xfId="1" applyNumberFormat="1" applyFont="1" applyBorder="1" applyAlignment="1">
      <alignment horizontal="left" vertical="center"/>
    </xf>
    <xf numFmtId="49" fontId="4" fillId="0" borderId="18" xfId="1" applyNumberFormat="1" applyFont="1" applyBorder="1" applyAlignment="1">
      <alignment horizontal="left"/>
    </xf>
    <xf numFmtId="0" fontId="1" fillId="0" borderId="1" xfId="1" applyBorder="1" applyAlignment="1">
      <alignment horizontal="left"/>
    </xf>
    <xf numFmtId="0" fontId="1" fillId="0" borderId="5" xfId="1" applyBorder="1" applyAlignment="1"/>
    <xf numFmtId="0" fontId="10" fillId="0" borderId="5" xfId="1" applyFont="1" applyBorder="1" applyAlignment="1">
      <alignment horizontal="center" vertical="center"/>
    </xf>
    <xf numFmtId="49" fontId="4" fillId="0" borderId="35" xfId="0" applyNumberFormat="1" applyFont="1" applyBorder="1" applyAlignment="1">
      <alignment horizontal="left" vertical="center"/>
    </xf>
    <xf numFmtId="49" fontId="4" fillId="0" borderId="10" xfId="0" applyNumberFormat="1" applyFont="1" applyBorder="1" applyAlignment="1">
      <alignment horizontal="left" vertical="center"/>
    </xf>
    <xf numFmtId="49" fontId="3" fillId="0" borderId="1" xfId="0" applyNumberFormat="1" applyFont="1" applyBorder="1" applyAlignment="1">
      <alignment horizontal="left" vertical="center"/>
    </xf>
    <xf numFmtId="49" fontId="4" fillId="0" borderId="19" xfId="0" applyNumberFormat="1" applyFont="1" applyBorder="1" applyAlignment="1">
      <alignment horizontal="left" vertical="top"/>
    </xf>
    <xf numFmtId="49" fontId="4" fillId="0" borderId="50" xfId="0" applyNumberFormat="1" applyFont="1" applyBorder="1" applyAlignment="1">
      <alignment horizontal="left" vertical="top"/>
    </xf>
    <xf numFmtId="49" fontId="4" fillId="0" borderId="22" xfId="0" applyNumberFormat="1" applyFont="1" applyBorder="1" applyAlignment="1">
      <alignment horizontal="left" vertical="top"/>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4" fillId="0" borderId="2" xfId="0" applyFont="1" applyBorder="1" applyAlignment="1">
      <alignment horizontal="left" vertical="top"/>
    </xf>
    <xf numFmtId="0" fontId="4" fillId="0" borderId="14" xfId="0" applyFont="1" applyBorder="1" applyAlignment="1">
      <alignment horizontal="left" vertical="top"/>
    </xf>
    <xf numFmtId="0" fontId="4" fillId="0" borderId="3" xfId="0" applyFont="1" applyBorder="1" applyAlignment="1">
      <alignment horizontal="left" vertical="top"/>
    </xf>
    <xf numFmtId="49" fontId="4" fillId="0" borderId="5" xfId="0" applyNumberFormat="1" applyFont="1" applyBorder="1" applyAlignment="1">
      <alignment horizontal="left" vertical="center"/>
    </xf>
    <xf numFmtId="49" fontId="5" fillId="0" borderId="5" xfId="0" applyNumberFormat="1" applyFont="1" applyBorder="1" applyAlignment="1">
      <alignment horizontal="left" vertical="top" wrapText="1" indent="2"/>
    </xf>
    <xf numFmtId="49" fontId="5" fillId="2" borderId="5" xfId="0" applyNumberFormat="1" applyFont="1" applyFill="1" applyBorder="1" applyAlignment="1">
      <alignment horizontal="left" vertical="top" wrapText="1" indent="2"/>
    </xf>
    <xf numFmtId="49" fontId="4" fillId="0" borderId="9" xfId="0" applyNumberFormat="1" applyFont="1" applyBorder="1" applyAlignment="1">
      <alignment horizontal="left" vertical="center"/>
    </xf>
    <xf numFmtId="49" fontId="9" fillId="0" borderId="4" xfId="0" applyNumberFormat="1" applyFont="1" applyBorder="1" applyAlignment="1">
      <alignment horizontal="left" vertical="center"/>
    </xf>
    <xf numFmtId="49" fontId="11" fillId="0" borderId="4" xfId="0" applyNumberFormat="1" applyFont="1" applyBorder="1" applyAlignment="1">
      <alignment vertical="center"/>
    </xf>
    <xf numFmtId="49" fontId="4" fillId="2" borderId="5" xfId="0" applyNumberFormat="1" applyFont="1" applyFill="1" applyBorder="1" applyAlignment="1">
      <alignment horizontal="left" vertical="center"/>
    </xf>
    <xf numFmtId="49" fontId="11" fillId="0" borderId="4" xfId="0" applyNumberFormat="1" applyFont="1" applyBorder="1" applyAlignment="1">
      <alignment horizontal="left" vertical="center"/>
    </xf>
    <xf numFmtId="49" fontId="4" fillId="0" borderId="5" xfId="1" applyNumberFormat="1" applyFont="1" applyBorder="1" applyAlignment="1">
      <alignment vertical="top" wrapText="1"/>
    </xf>
    <xf numFmtId="49" fontId="8" fillId="0" borderId="5" xfId="1" applyNumberFormat="1" applyFont="1" applyBorder="1" applyAlignment="1">
      <alignment vertical="top"/>
    </xf>
    <xf numFmtId="0" fontId="1" fillId="0" borderId="5" xfId="1" applyBorder="1" applyAlignment="1">
      <alignment vertical="top"/>
    </xf>
    <xf numFmtId="49" fontId="3" fillId="0" borderId="1" xfId="1" applyNumberFormat="1" applyFont="1" applyBorder="1" applyAlignment="1">
      <alignment horizontal="left"/>
    </xf>
    <xf numFmtId="49" fontId="4" fillId="0" borderId="20" xfId="1" applyNumberFormat="1" applyFont="1" applyFill="1" applyBorder="1" applyAlignment="1">
      <alignment horizontal="center"/>
    </xf>
    <xf numFmtId="49" fontId="4" fillId="0" borderId="67" xfId="1" applyNumberFormat="1" applyFont="1" applyFill="1" applyBorder="1" applyAlignment="1">
      <alignment horizontal="center"/>
    </xf>
    <xf numFmtId="49" fontId="4" fillId="0" borderId="18" xfId="1" applyNumberFormat="1" applyFont="1" applyFill="1" applyBorder="1" applyAlignment="1">
      <alignment horizontal="left"/>
    </xf>
    <xf numFmtId="49" fontId="10" fillId="0" borderId="1" xfId="1" applyNumberFormat="1" applyFont="1" applyFill="1" applyBorder="1" applyAlignment="1">
      <alignment horizontal="left"/>
    </xf>
    <xf numFmtId="49" fontId="4" fillId="0" borderId="49" xfId="1" applyNumberFormat="1" applyFont="1" applyFill="1" applyBorder="1" applyAlignment="1">
      <alignment horizontal="center"/>
    </xf>
    <xf numFmtId="49" fontId="10" fillId="0" borderId="40" xfId="1" applyNumberFormat="1" applyFont="1" applyFill="1" applyBorder="1" applyAlignment="1">
      <alignment horizontal="center"/>
    </xf>
    <xf numFmtId="49" fontId="4" fillId="0" borderId="49" xfId="1" applyNumberFormat="1" applyFont="1" applyFill="1" applyBorder="1" applyAlignment="1">
      <alignment horizontal="center" wrapText="1"/>
    </xf>
    <xf numFmtId="49" fontId="4" fillId="0" borderId="20" xfId="1" applyNumberFormat="1" applyFont="1" applyFill="1" applyBorder="1" applyAlignment="1">
      <alignment horizontal="center" wrapText="1"/>
    </xf>
    <xf numFmtId="49" fontId="4" fillId="0" borderId="4" xfId="1" applyNumberFormat="1" applyFont="1" applyFill="1" applyBorder="1" applyAlignment="1">
      <alignment horizontal="center"/>
    </xf>
    <xf numFmtId="49" fontId="4" fillId="0" borderId="43" xfId="1" applyNumberFormat="1" applyFont="1" applyFill="1" applyBorder="1" applyAlignment="1">
      <alignment horizontal="center" vertical="center" wrapText="1"/>
    </xf>
    <xf numFmtId="49" fontId="10" fillId="0" borderId="66" xfId="1" applyNumberFormat="1" applyFont="1" applyFill="1" applyBorder="1" applyAlignment="1">
      <alignment horizontal="center" vertical="center"/>
    </xf>
    <xf numFmtId="0" fontId="11" fillId="0" borderId="4" xfId="1" applyFont="1" applyBorder="1" applyAlignment="1">
      <alignment horizontal="left" vertical="center"/>
    </xf>
    <xf numFmtId="49" fontId="4" fillId="0" borderId="5" xfId="1" applyNumberFormat="1" applyFont="1" applyFill="1" applyBorder="1" applyAlignment="1">
      <alignment horizontal="left"/>
    </xf>
    <xf numFmtId="49" fontId="10" fillId="0" borderId="5" xfId="1" applyNumberFormat="1" applyFont="1" applyFill="1" applyBorder="1" applyAlignment="1">
      <alignment horizontal="left"/>
    </xf>
    <xf numFmtId="49" fontId="4" fillId="0" borderId="5" xfId="1" applyNumberFormat="1" applyFont="1" applyFill="1" applyBorder="1" applyAlignment="1">
      <alignment horizontal="center"/>
    </xf>
    <xf numFmtId="49" fontId="10" fillId="0" borderId="5" xfId="1" applyNumberFormat="1" applyFont="1" applyFill="1" applyBorder="1" applyAlignment="1">
      <alignment horizontal="center"/>
    </xf>
    <xf numFmtId="49" fontId="4" fillId="0" borderId="5" xfId="1" applyNumberFormat="1" applyFont="1" applyFill="1" applyBorder="1" applyAlignment="1">
      <alignment horizontal="center" wrapText="1"/>
    </xf>
    <xf numFmtId="49" fontId="4" fillId="0" borderId="5" xfId="1" applyNumberFormat="1" applyFont="1" applyFill="1" applyBorder="1" applyAlignment="1">
      <alignment horizontal="left" vertical="top"/>
    </xf>
    <xf numFmtId="49" fontId="8" fillId="0" borderId="5" xfId="1" applyNumberFormat="1" applyFont="1" applyFill="1" applyBorder="1" applyAlignment="1">
      <alignment horizontal="left" vertical="top"/>
    </xf>
    <xf numFmtId="0" fontId="11" fillId="0" borderId="1" xfId="1" applyFont="1" applyBorder="1" applyAlignment="1">
      <alignment horizontal="left" vertical="center"/>
    </xf>
    <xf numFmtId="49" fontId="4" fillId="0" borderId="43" xfId="0" applyNumberFormat="1" applyFont="1" applyFill="1" applyBorder="1" applyAlignment="1">
      <alignment horizontal="left" vertical="top"/>
    </xf>
    <xf numFmtId="49" fontId="4" fillId="0" borderId="48" xfId="0" applyNumberFormat="1" applyFont="1" applyFill="1" applyBorder="1" applyAlignment="1">
      <alignment horizontal="left" vertical="top"/>
    </xf>
    <xf numFmtId="49" fontId="4" fillId="0" borderId="47" xfId="0" applyNumberFormat="1" applyFont="1" applyFill="1" applyBorder="1" applyAlignment="1">
      <alignment horizontal="left" vertical="top"/>
    </xf>
    <xf numFmtId="49" fontId="4" fillId="0" borderId="38" xfId="0" applyNumberFormat="1" applyFont="1" applyBorder="1" applyAlignment="1">
      <alignment horizontal="left" vertical="center"/>
    </xf>
    <xf numFmtId="49" fontId="4" fillId="0" borderId="33" xfId="0" applyNumberFormat="1" applyFont="1" applyBorder="1" applyAlignment="1">
      <alignment horizontal="left" vertical="center"/>
    </xf>
    <xf numFmtId="49" fontId="4" fillId="0" borderId="18" xfId="0" applyNumberFormat="1" applyFont="1" applyFill="1" applyBorder="1" applyAlignment="1">
      <alignment horizontal="left" vertical="top"/>
    </xf>
    <xf numFmtId="49" fontId="4" fillId="0" borderId="0" xfId="0" applyNumberFormat="1" applyFont="1" applyFill="1" applyAlignment="1">
      <alignment horizontal="left" vertical="top"/>
    </xf>
    <xf numFmtId="49" fontId="4" fillId="0" borderId="1" xfId="0" applyNumberFormat="1" applyFont="1" applyFill="1" applyBorder="1" applyAlignment="1">
      <alignment horizontal="left" vertical="top"/>
    </xf>
    <xf numFmtId="49" fontId="3" fillId="0" borderId="0" xfId="0" applyNumberFormat="1" applyFont="1" applyBorder="1" applyAlignment="1">
      <alignment horizontal="left" vertical="center"/>
    </xf>
    <xf numFmtId="0" fontId="11" fillId="0" borderId="1" xfId="0" applyFont="1" applyBorder="1" applyAlignment="1">
      <alignment horizontal="left" vertical="center"/>
    </xf>
    <xf numFmtId="49" fontId="4" fillId="0" borderId="2" xfId="0" applyNumberFormat="1" applyFont="1" applyFill="1" applyBorder="1" applyAlignment="1">
      <alignment horizontal="left" vertical="top"/>
    </xf>
    <xf numFmtId="49" fontId="5" fillId="0" borderId="14" xfId="0" applyNumberFormat="1" applyFont="1" applyFill="1" applyBorder="1" applyAlignment="1">
      <alignment horizontal="left" vertical="top"/>
    </xf>
    <xf numFmtId="49" fontId="5" fillId="0" borderId="39" xfId="0" applyNumberFormat="1" applyFont="1" applyFill="1" applyBorder="1" applyAlignment="1">
      <alignment horizontal="left" vertical="top"/>
    </xf>
    <xf numFmtId="49" fontId="5" fillId="0" borderId="3" xfId="0" applyNumberFormat="1" applyFont="1" applyFill="1" applyBorder="1" applyAlignment="1">
      <alignment horizontal="left" vertical="top"/>
    </xf>
    <xf numFmtId="49" fontId="4" fillId="0" borderId="12" xfId="0" applyNumberFormat="1" applyFont="1" applyFill="1" applyBorder="1" applyAlignment="1">
      <alignment horizontal="left" vertical="top"/>
    </xf>
    <xf numFmtId="49" fontId="4" fillId="0" borderId="5" xfId="0" applyNumberFormat="1" applyFont="1" applyFill="1" applyBorder="1" applyAlignment="1">
      <alignment horizontal="left" vertical="top"/>
    </xf>
    <xf numFmtId="49" fontId="4" fillId="0" borderId="35"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49" fontId="4" fillId="0" borderId="19" xfId="0" applyNumberFormat="1" applyFont="1" applyFill="1" applyBorder="1" applyAlignment="1">
      <alignment horizontal="left" vertical="top"/>
    </xf>
    <xf numFmtId="49" fontId="4" fillId="0" borderId="50" xfId="0" applyNumberFormat="1" applyFont="1" applyFill="1" applyBorder="1" applyAlignment="1">
      <alignment horizontal="left" vertical="top"/>
    </xf>
    <xf numFmtId="49" fontId="4" fillId="0" borderId="22" xfId="0" applyNumberFormat="1" applyFont="1" applyFill="1" applyBorder="1" applyAlignment="1">
      <alignment horizontal="left" vertical="top"/>
    </xf>
    <xf numFmtId="49" fontId="5" fillId="0" borderId="5" xfId="0" applyNumberFormat="1" applyFont="1" applyFill="1" applyBorder="1" applyAlignment="1">
      <alignment horizontal="left" vertical="top"/>
    </xf>
    <xf numFmtId="0" fontId="19" fillId="0" borderId="57" xfId="0" applyFont="1" applyBorder="1" applyAlignment="1">
      <alignment vertical="top" wrapText="1" readingOrder="1"/>
    </xf>
    <xf numFmtId="0" fontId="5" fillId="0" borderId="61" xfId="0" applyFont="1" applyBorder="1" applyAlignment="1">
      <alignment vertical="top" wrapText="1"/>
    </xf>
    <xf numFmtId="0" fontId="5" fillId="0" borderId="60" xfId="0" applyFont="1" applyBorder="1" applyAlignment="1">
      <alignment vertical="top" wrapText="1"/>
    </xf>
    <xf numFmtId="49" fontId="4" fillId="0" borderId="5" xfId="0" applyNumberFormat="1" applyFont="1" applyBorder="1" applyAlignment="1">
      <alignment horizontal="left"/>
    </xf>
    <xf numFmtId="49" fontId="4" fillId="0" borderId="5" xfId="0" applyNumberFormat="1" applyFont="1" applyBorder="1" applyAlignment="1">
      <alignment horizontal="center"/>
    </xf>
    <xf numFmtId="49" fontId="4" fillId="0" borderId="5" xfId="0" applyNumberFormat="1" applyFont="1" applyBorder="1" applyAlignment="1">
      <alignment horizontal="center" wrapText="1"/>
    </xf>
    <xf numFmtId="49" fontId="4" fillId="0" borderId="0" xfId="0" applyNumberFormat="1" applyFont="1" applyBorder="1" applyAlignment="1">
      <alignment horizontal="left"/>
    </xf>
    <xf numFmtId="49" fontId="4" fillId="0" borderId="50" xfId="0" applyNumberFormat="1" applyFont="1" applyFill="1" applyBorder="1" applyAlignment="1">
      <alignment horizontal="center"/>
    </xf>
    <xf numFmtId="49" fontId="4" fillId="0" borderId="22" xfId="0" applyNumberFormat="1" applyFont="1" applyFill="1" applyBorder="1" applyAlignment="1">
      <alignment horizontal="center"/>
    </xf>
    <xf numFmtId="49" fontId="4" fillId="0" borderId="50" xfId="0" applyNumberFormat="1" applyFont="1" applyFill="1" applyBorder="1" applyAlignment="1">
      <alignment horizontal="center" wrapText="1"/>
    </xf>
    <xf numFmtId="49" fontId="4" fillId="0" borderId="22" xfId="0" applyNumberFormat="1" applyFont="1" applyFill="1" applyBorder="1" applyAlignment="1">
      <alignment horizontal="center" wrapText="1"/>
    </xf>
    <xf numFmtId="49" fontId="4" fillId="0" borderId="40" xfId="0" applyNumberFormat="1" applyFont="1" applyFill="1" applyBorder="1" applyAlignment="1">
      <alignment horizontal="center" wrapText="1"/>
    </xf>
    <xf numFmtId="49" fontId="4" fillId="0" borderId="1" xfId="0" applyNumberFormat="1" applyFont="1" applyFill="1" applyBorder="1" applyAlignment="1">
      <alignment horizontal="center" wrapText="1"/>
    </xf>
    <xf numFmtId="49" fontId="4" fillId="0" borderId="47" xfId="0" applyNumberFormat="1" applyFont="1" applyFill="1" applyBorder="1" applyAlignment="1">
      <alignment horizontal="center"/>
    </xf>
    <xf numFmtId="49" fontId="4" fillId="0" borderId="48" xfId="0" applyNumberFormat="1" applyFont="1" applyFill="1" applyBorder="1" applyAlignment="1">
      <alignment horizontal="center" wrapText="1"/>
    </xf>
    <xf numFmtId="49" fontId="4" fillId="0" borderId="47" xfId="0" applyNumberFormat="1" applyFont="1" applyFill="1" applyBorder="1" applyAlignment="1">
      <alignment horizontal="center" wrapText="1"/>
    </xf>
    <xf numFmtId="49" fontId="4" fillId="0" borderId="20" xfId="0" applyNumberFormat="1" applyFont="1" applyFill="1" applyBorder="1" applyAlignment="1">
      <alignment horizontal="center" wrapText="1"/>
    </xf>
    <xf numFmtId="49" fontId="4" fillId="0" borderId="21" xfId="0" applyNumberFormat="1" applyFont="1" applyFill="1" applyBorder="1" applyAlignment="1">
      <alignment horizontal="center" wrapText="1"/>
    </xf>
    <xf numFmtId="0" fontId="19" fillId="0" borderId="61" xfId="0" applyFont="1" applyFill="1" applyBorder="1" applyAlignment="1">
      <alignment wrapText="1" readingOrder="1"/>
    </xf>
    <xf numFmtId="0" fontId="19" fillId="0" borderId="60" xfId="0" applyFont="1" applyFill="1" applyBorder="1" applyAlignment="1">
      <alignment wrapText="1" readingOrder="1"/>
    </xf>
    <xf numFmtId="0" fontId="19" fillId="0" borderId="100" xfId="0" applyFont="1" applyFill="1" applyBorder="1" applyAlignment="1">
      <alignment wrapText="1" readingOrder="1"/>
    </xf>
    <xf numFmtId="0" fontId="19" fillId="0" borderId="103" xfId="0" applyFont="1" applyFill="1" applyBorder="1" applyAlignment="1">
      <alignment wrapText="1" readingOrder="1"/>
    </xf>
    <xf numFmtId="0" fontId="19" fillId="0" borderId="62" xfId="0" applyFont="1" applyFill="1" applyBorder="1" applyAlignment="1">
      <alignment wrapText="1" readingOrder="1"/>
    </xf>
    <xf numFmtId="49" fontId="2" fillId="0" borderId="0" xfId="0" applyNumberFormat="1" applyFont="1" applyAlignment="1">
      <alignment horizontal="left" vertical="center"/>
    </xf>
    <xf numFmtId="49" fontId="3" fillId="0" borderId="65" xfId="0" applyNumberFormat="1" applyFont="1" applyBorder="1" applyAlignment="1">
      <alignment horizontal="left" vertical="center"/>
    </xf>
    <xf numFmtId="0" fontId="19" fillId="0" borderId="62" xfId="0" applyFont="1" applyBorder="1" applyAlignment="1">
      <alignment wrapText="1" readingOrder="1"/>
    </xf>
    <xf numFmtId="0" fontId="19" fillId="0" borderId="60" xfId="0" applyFont="1" applyBorder="1" applyAlignment="1">
      <alignment wrapText="1" readingOrder="1"/>
    </xf>
    <xf numFmtId="0" fontId="19" fillId="0" borderId="58" xfId="0" applyFont="1" applyBorder="1" applyAlignment="1">
      <alignment horizontal="center" wrapText="1" readingOrder="1"/>
    </xf>
    <xf numFmtId="0" fontId="19" fillId="0" borderId="59" xfId="0" applyFont="1" applyBorder="1" applyAlignment="1">
      <alignment horizontal="center" wrapText="1" readingOrder="1"/>
    </xf>
    <xf numFmtId="0" fontId="19" fillId="0" borderId="61" xfId="0" applyFont="1" applyBorder="1" applyAlignment="1">
      <alignment wrapText="1" readingOrder="1"/>
    </xf>
    <xf numFmtId="0" fontId="19" fillId="0" borderId="62" xfId="0" applyFont="1" applyFill="1" applyBorder="1" applyAlignment="1">
      <alignment horizontal="left" wrapText="1" readingOrder="1"/>
    </xf>
    <xf numFmtId="0" fontId="19" fillId="0" borderId="103" xfId="0" applyFont="1" applyFill="1" applyBorder="1" applyAlignment="1">
      <alignment horizontal="left" wrapText="1" readingOrder="1"/>
    </xf>
    <xf numFmtId="0" fontId="19" fillId="0" borderId="57" xfId="0" applyFont="1" applyFill="1" applyBorder="1" applyAlignment="1">
      <alignment horizontal="left" wrapText="1" readingOrder="1"/>
    </xf>
    <xf numFmtId="0" fontId="5" fillId="0" borderId="61" xfId="0" applyFont="1" applyFill="1" applyBorder="1" applyAlignment="1">
      <alignment horizontal="left" wrapText="1"/>
    </xf>
    <xf numFmtId="0" fontId="5" fillId="0" borderId="60" xfId="0" applyFont="1" applyFill="1" applyBorder="1" applyAlignment="1">
      <alignment horizontal="left" wrapText="1"/>
    </xf>
    <xf numFmtId="49" fontId="2" fillId="0" borderId="0" xfId="0"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0" fontId="19" fillId="0" borderId="57" xfId="0" applyFont="1" applyFill="1" applyBorder="1" applyAlignment="1">
      <alignment vertical="top" wrapText="1" readingOrder="1"/>
    </xf>
    <xf numFmtId="0" fontId="19" fillId="0" borderId="60" xfId="0" applyFont="1" applyFill="1" applyBorder="1" applyAlignment="1">
      <alignment vertical="top" wrapText="1" readingOrder="1"/>
    </xf>
    <xf numFmtId="0" fontId="5" fillId="0" borderId="60" xfId="0" applyFont="1" applyFill="1" applyBorder="1" applyAlignment="1">
      <alignment vertical="top" wrapText="1"/>
    </xf>
    <xf numFmtId="0" fontId="5" fillId="0" borderId="61" xfId="0" applyFont="1" applyFill="1" applyBorder="1" applyAlignment="1">
      <alignment vertical="top" wrapText="1"/>
    </xf>
    <xf numFmtId="49" fontId="4" fillId="0" borderId="5" xfId="0" applyNumberFormat="1" applyFont="1" applyFill="1" applyBorder="1" applyAlignment="1">
      <alignment horizontal="center" vertical="center"/>
    </xf>
    <xf numFmtId="0" fontId="19" fillId="0" borderId="64" xfId="0" applyFont="1" applyFill="1" applyBorder="1" applyAlignment="1">
      <alignment vertical="top" wrapText="1" readingOrder="1"/>
    </xf>
    <xf numFmtId="0" fontId="5" fillId="0" borderId="63" xfId="0" applyFont="1" applyFill="1" applyBorder="1" applyAlignment="1">
      <alignment vertical="top" wrapText="1"/>
    </xf>
    <xf numFmtId="0" fontId="18" fillId="0" borderId="62" xfId="0" applyFont="1" applyFill="1" applyBorder="1" applyAlignment="1">
      <alignment horizontal="left" vertical="top" wrapText="1" readingOrder="1"/>
    </xf>
    <xf numFmtId="0" fontId="18" fillId="0" borderId="60" xfId="0" applyFont="1" applyFill="1" applyBorder="1" applyAlignment="1">
      <alignment horizontal="left" vertical="top" wrapText="1" readingOrder="1"/>
    </xf>
    <xf numFmtId="0" fontId="19" fillId="0" borderId="62" xfId="0" applyFont="1" applyFill="1" applyBorder="1" applyAlignment="1">
      <alignment horizontal="left" vertical="top" wrapText="1" readingOrder="1"/>
    </xf>
    <xf numFmtId="0" fontId="19" fillId="0" borderId="61" xfId="0" applyFont="1" applyFill="1" applyBorder="1" applyAlignment="1">
      <alignment horizontal="left" vertical="top" wrapText="1" readingOrder="1"/>
    </xf>
    <xf numFmtId="0" fontId="19" fillId="0" borderId="60" xfId="0" applyFont="1" applyFill="1" applyBorder="1" applyAlignment="1">
      <alignment horizontal="left" vertical="top" wrapText="1" readingOrder="1"/>
    </xf>
    <xf numFmtId="0" fontId="4" fillId="0" borderId="56" xfId="0" applyFont="1" applyFill="1" applyBorder="1" applyAlignment="1">
      <alignment horizontal="left" vertical="top" wrapText="1"/>
    </xf>
    <xf numFmtId="0" fontId="4" fillId="0" borderId="55" xfId="0" applyFont="1" applyFill="1" applyBorder="1" applyAlignment="1">
      <alignment horizontal="left" vertical="top" wrapText="1"/>
    </xf>
    <xf numFmtId="0" fontId="19" fillId="0" borderId="102" xfId="0" applyFont="1" applyFill="1" applyBorder="1" applyAlignment="1">
      <alignment vertical="top" wrapText="1" readingOrder="1"/>
    </xf>
    <xf numFmtId="0" fontId="19" fillId="0" borderId="63" xfId="0" applyFont="1" applyFill="1" applyBorder="1" applyAlignment="1">
      <alignment vertical="top" wrapText="1" readingOrder="1"/>
    </xf>
    <xf numFmtId="0" fontId="19" fillId="0" borderId="61" xfId="0" applyFont="1" applyFill="1" applyBorder="1" applyAlignment="1">
      <alignment vertical="top" wrapText="1" readingOrder="1"/>
    </xf>
    <xf numFmtId="49" fontId="1" fillId="0" borderId="5" xfId="0" applyNumberFormat="1" applyFont="1" applyFill="1" applyBorder="1" applyAlignment="1">
      <alignment horizontal="left" vertical="top"/>
    </xf>
    <xf numFmtId="0" fontId="40" fillId="0" borderId="5" xfId="0" applyFont="1" applyFill="1" applyBorder="1" applyAlignment="1">
      <alignment horizontal="left" vertical="top"/>
    </xf>
    <xf numFmtId="49" fontId="1" fillId="0" borderId="5" xfId="0" applyNumberFormat="1" applyFont="1" applyBorder="1" applyAlignment="1">
      <alignment horizontal="left" vertical="top"/>
    </xf>
    <xf numFmtId="49" fontId="4" fillId="0" borderId="5" xfId="3" applyNumberFormat="1" applyFont="1" applyFill="1" applyBorder="1" applyAlignment="1">
      <alignment horizontal="left" vertical="top"/>
    </xf>
    <xf numFmtId="49" fontId="8" fillId="0" borderId="5" xfId="3" applyNumberFormat="1" applyFill="1" applyBorder="1" applyAlignment="1">
      <alignment horizontal="left" vertical="top"/>
    </xf>
    <xf numFmtId="49" fontId="2" fillId="0" borderId="0" xfId="3" applyNumberFormat="1" applyFont="1" applyBorder="1" applyAlignment="1">
      <alignment horizontal="left" vertical="center"/>
    </xf>
    <xf numFmtId="49" fontId="2" fillId="0" borderId="0" xfId="3" applyNumberFormat="1" applyFont="1" applyBorder="1" applyAlignment="1">
      <alignment horizontal="left" vertical="center" wrapText="1"/>
    </xf>
    <xf numFmtId="49" fontId="3" fillId="0" borderId="70" xfId="3" applyNumberFormat="1" applyFont="1" applyBorder="1" applyAlignment="1">
      <alignment vertical="center" wrapText="1"/>
    </xf>
    <xf numFmtId="49" fontId="1" fillId="0" borderId="5" xfId="3" applyNumberFormat="1" applyFont="1" applyFill="1" applyBorder="1" applyAlignment="1">
      <alignment horizontal="left" vertical="top"/>
    </xf>
    <xf numFmtId="49" fontId="4" fillId="0" borderId="5" xfId="3" applyNumberFormat="1" applyFont="1" applyBorder="1" applyAlignment="1">
      <alignment horizontal="left" vertical="top"/>
    </xf>
    <xf numFmtId="49" fontId="1" fillId="0" borderId="5" xfId="3" applyNumberFormat="1" applyFont="1" applyBorder="1" applyAlignment="1">
      <alignment horizontal="left" vertical="top"/>
    </xf>
    <xf numFmtId="49" fontId="4" fillId="0" borderId="5" xfId="3" applyNumberFormat="1" applyFont="1" applyFill="1" applyBorder="1" applyAlignment="1">
      <alignment horizontal="left" vertical="top" wrapText="1"/>
    </xf>
    <xf numFmtId="49" fontId="5" fillId="0" borderId="5" xfId="3" applyNumberFormat="1" applyFont="1" applyFill="1" applyBorder="1" applyAlignment="1">
      <alignment horizontal="left" vertical="top"/>
    </xf>
    <xf numFmtId="49" fontId="3" fillId="0" borderId="0" xfId="3" applyNumberFormat="1" applyFont="1" applyBorder="1" applyAlignment="1">
      <alignment horizontal="left" vertical="center" wrapText="1"/>
    </xf>
    <xf numFmtId="49" fontId="4" fillId="0" borderId="49" xfId="3" applyNumberFormat="1" applyFont="1" applyFill="1" applyBorder="1" applyAlignment="1">
      <alignment horizontal="left" vertical="top" wrapText="1"/>
    </xf>
    <xf numFmtId="49" fontId="4" fillId="0" borderId="111" xfId="3" applyNumberFormat="1" applyFont="1" applyFill="1" applyBorder="1" applyAlignment="1">
      <alignment horizontal="left" vertical="top" wrapText="1"/>
    </xf>
    <xf numFmtId="49" fontId="5" fillId="0" borderId="5" xfId="3" applyNumberFormat="1" applyFont="1" applyBorder="1" applyAlignment="1">
      <alignment horizontal="left" vertical="top"/>
    </xf>
    <xf numFmtId="49" fontId="4" fillId="0" borderId="35" xfId="3" applyNumberFormat="1" applyFont="1" applyBorder="1" applyAlignment="1">
      <alignment horizontal="left" vertical="center"/>
    </xf>
    <xf numFmtId="49" fontId="4" fillId="0" borderId="11" xfId="3" applyNumberFormat="1" applyFont="1" applyBorder="1" applyAlignment="1">
      <alignment horizontal="left" vertical="center"/>
    </xf>
    <xf numFmtId="49" fontId="4" fillId="0" borderId="5" xfId="3" applyNumberFormat="1" applyFont="1" applyBorder="1" applyAlignment="1">
      <alignment horizontal="left" vertical="top" wrapText="1"/>
    </xf>
    <xf numFmtId="49" fontId="3" fillId="0" borderId="1" xfId="3" applyNumberFormat="1" applyFont="1" applyBorder="1" applyAlignment="1">
      <alignment horizontal="left" vertical="center"/>
    </xf>
    <xf numFmtId="49" fontId="4" fillId="0" borderId="95" xfId="0" applyNumberFormat="1" applyFont="1" applyBorder="1" applyAlignment="1">
      <alignment horizontal="left" vertical="center"/>
    </xf>
    <xf numFmtId="49" fontId="10" fillId="0" borderId="96" xfId="0" applyNumberFormat="1" applyFont="1" applyBorder="1" applyAlignment="1">
      <alignment horizontal="left" vertical="center"/>
    </xf>
    <xf numFmtId="49" fontId="4" fillId="2" borderId="5" xfId="0" applyNumberFormat="1" applyFont="1" applyFill="1" applyBorder="1" applyAlignment="1">
      <alignment horizontal="left" vertical="top" wrapText="1"/>
    </xf>
    <xf numFmtId="0" fontId="4" fillId="0" borderId="5" xfId="3" applyFont="1" applyFill="1" applyBorder="1" applyAlignment="1">
      <alignment horizontal="left" vertical="top"/>
    </xf>
    <xf numFmtId="49" fontId="3" fillId="0" borderId="1" xfId="3" applyNumberFormat="1" applyFont="1" applyBorder="1" applyAlignment="1">
      <alignment horizontal="left" vertical="center" wrapText="1"/>
    </xf>
    <xf numFmtId="49" fontId="2" fillId="0" borderId="0" xfId="1" applyNumberFormat="1" applyFont="1" applyBorder="1" applyAlignment="1">
      <alignment vertical="center"/>
    </xf>
    <xf numFmtId="49" fontId="3" fillId="0" borderId="0" xfId="1" applyNumberFormat="1" applyFont="1" applyBorder="1" applyAlignment="1">
      <alignment vertical="center" wrapText="1"/>
    </xf>
    <xf numFmtId="0" fontId="11" fillId="0" borderId="0" xfId="0" applyFont="1" applyAlignment="1">
      <alignment horizontal="left" vertical="center"/>
    </xf>
    <xf numFmtId="49" fontId="8" fillId="0" borderId="5" xfId="0" applyNumberFormat="1" applyFont="1" applyBorder="1" applyAlignment="1">
      <alignment horizontal="left" vertical="top"/>
    </xf>
    <xf numFmtId="49" fontId="3" fillId="0" borderId="0" xfId="0" applyNumberFormat="1" applyFont="1" applyBorder="1" applyAlignment="1">
      <alignment vertical="center" wrapText="1"/>
    </xf>
    <xf numFmtId="49" fontId="11" fillId="0" borderId="0" xfId="3" applyNumberFormat="1" applyFont="1" applyAlignment="1">
      <alignment horizontal="left" vertical="center"/>
    </xf>
    <xf numFmtId="49" fontId="2" fillId="0" borderId="1" xfId="3" applyNumberFormat="1" applyFont="1" applyBorder="1" applyAlignment="1">
      <alignment horizontal="left" vertical="center"/>
    </xf>
    <xf numFmtId="49" fontId="2" fillId="0" borderId="47" xfId="3" applyNumberFormat="1" applyFont="1" applyBorder="1" applyAlignment="1">
      <alignment horizontal="left" vertical="center"/>
    </xf>
    <xf numFmtId="49" fontId="2" fillId="0" borderId="2" xfId="3" applyNumberFormat="1" applyFont="1" applyBorder="1" applyAlignment="1">
      <alignment horizontal="left" vertical="center"/>
    </xf>
    <xf numFmtId="49" fontId="2" fillId="0" borderId="24" xfId="3" applyNumberFormat="1" applyFont="1" applyBorder="1" applyAlignment="1">
      <alignment horizontal="left" vertical="center"/>
    </xf>
    <xf numFmtId="49" fontId="3" fillId="0" borderId="3" xfId="3" applyNumberFormat="1" applyFont="1" applyBorder="1" applyAlignment="1">
      <alignment horizontal="left" vertical="center"/>
    </xf>
    <xf numFmtId="49" fontId="3" fillId="0" borderId="30" xfId="3" applyNumberFormat="1" applyFont="1" applyBorder="1" applyAlignment="1">
      <alignment horizontal="left" vertical="center"/>
    </xf>
    <xf numFmtId="49" fontId="4" fillId="0" borderId="5" xfId="3" applyNumberFormat="1" applyFont="1" applyBorder="1" applyAlignment="1">
      <alignment horizontal="left"/>
    </xf>
    <xf numFmtId="49" fontId="4" fillId="0" borderId="5" xfId="3" applyNumberFormat="1" applyFont="1" applyBorder="1" applyAlignment="1">
      <alignment horizontal="center"/>
    </xf>
    <xf numFmtId="49" fontId="4" fillId="0" borderId="5" xfId="3" applyNumberFormat="1" applyFont="1" applyBorder="1" applyAlignment="1">
      <alignment horizontal="center" vertical="center"/>
    </xf>
    <xf numFmtId="49" fontId="8" fillId="0" borderId="5" xfId="3" applyNumberFormat="1" applyFont="1" applyBorder="1" applyAlignment="1">
      <alignment horizontal="left" vertical="top"/>
    </xf>
    <xf numFmtId="49" fontId="4" fillId="0" borderId="10" xfId="3" applyNumberFormat="1" applyFont="1" applyBorder="1" applyAlignment="1">
      <alignment horizontal="left" vertical="center"/>
    </xf>
    <xf numFmtId="49" fontId="4" fillId="0" borderId="5" xfId="3" applyNumberFormat="1" applyFont="1" applyBorder="1" applyAlignment="1">
      <alignment horizontal="left" vertical="center"/>
    </xf>
    <xf numFmtId="49" fontId="4" fillId="0" borderId="19" xfId="3" applyNumberFormat="1" applyFont="1" applyBorder="1" applyAlignment="1">
      <alignment horizontal="left" vertical="top"/>
    </xf>
    <xf numFmtId="49" fontId="4" fillId="0" borderId="50" xfId="3" applyNumberFormat="1" applyFont="1" applyBorder="1" applyAlignment="1">
      <alignment horizontal="left" vertical="top"/>
    </xf>
    <xf numFmtId="49" fontId="4" fillId="0" borderId="22" xfId="3" applyNumberFormat="1" applyFont="1" applyBorder="1" applyAlignment="1">
      <alignment horizontal="left" vertical="top"/>
    </xf>
    <xf numFmtId="49" fontId="2" fillId="0" borderId="2" xfId="3" applyNumberFormat="1" applyFont="1" applyBorder="1" applyAlignment="1">
      <alignment horizontal="left" vertical="center" wrapText="1"/>
    </xf>
    <xf numFmtId="0" fontId="8" fillId="0" borderId="5" xfId="3" applyBorder="1" applyAlignment="1">
      <alignment horizontal="left"/>
    </xf>
    <xf numFmtId="0" fontId="8" fillId="0" borderId="5" xfId="3" applyBorder="1" applyAlignment="1"/>
    <xf numFmtId="49" fontId="4" fillId="0" borderId="20" xfId="3" applyNumberFormat="1" applyFont="1" applyBorder="1" applyAlignment="1">
      <alignment horizontal="center" vertical="center"/>
    </xf>
    <xf numFmtId="49" fontId="4" fillId="0" borderId="4" xfId="3" applyNumberFormat="1" applyFont="1" applyBorder="1" applyAlignment="1">
      <alignment horizontal="center" vertical="center"/>
    </xf>
    <xf numFmtId="49" fontId="4" fillId="0" borderId="21" xfId="3" applyNumberFormat="1" applyFont="1" applyBorder="1" applyAlignment="1">
      <alignment horizontal="center" vertical="center"/>
    </xf>
    <xf numFmtId="49" fontId="3" fillId="0" borderId="44" xfId="3" applyNumberFormat="1" applyFont="1" applyBorder="1" applyAlignment="1">
      <alignment horizontal="left" vertical="center"/>
    </xf>
    <xf numFmtId="49" fontId="4" fillId="0" borderId="48" xfId="3" applyNumberFormat="1" applyFont="1" applyBorder="1" applyAlignment="1">
      <alignment horizontal="left"/>
    </xf>
    <xf numFmtId="0" fontId="1" fillId="0" borderId="47" xfId="3" applyFont="1" applyBorder="1" applyAlignment="1">
      <alignment horizontal="left"/>
    </xf>
    <xf numFmtId="49" fontId="4" fillId="0" borderId="50" xfId="3" applyNumberFormat="1" applyFont="1" applyBorder="1" applyAlignment="1">
      <alignment horizontal="center"/>
    </xf>
    <xf numFmtId="0" fontId="1" fillId="0" borderId="22" xfId="3" applyFont="1" applyBorder="1" applyAlignment="1"/>
    <xf numFmtId="49" fontId="4" fillId="0" borderId="40" xfId="3" applyNumberFormat="1" applyFont="1" applyBorder="1" applyAlignment="1">
      <alignment horizontal="center" vertical="center"/>
    </xf>
    <xf numFmtId="49" fontId="4" fillId="0" borderId="1" xfId="3" applyNumberFormat="1" applyFont="1" applyBorder="1" applyAlignment="1">
      <alignment horizontal="center" vertical="center"/>
    </xf>
    <xf numFmtId="49" fontId="4" fillId="0" borderId="47" xfId="3" applyNumberFormat="1" applyFont="1" applyBorder="1" applyAlignment="1">
      <alignment horizontal="center" vertical="center"/>
    </xf>
    <xf numFmtId="49" fontId="4" fillId="0" borderId="104" xfId="3" applyNumberFormat="1" applyFont="1" applyBorder="1" applyAlignment="1">
      <alignment horizontal="center" vertical="center"/>
    </xf>
    <xf numFmtId="49" fontId="4" fillId="0" borderId="105" xfId="3" applyNumberFormat="1" applyFont="1" applyBorder="1" applyAlignment="1">
      <alignment horizontal="center" vertical="center"/>
    </xf>
    <xf numFmtId="49" fontId="4" fillId="0" borderId="106" xfId="3" applyNumberFormat="1" applyFont="1" applyBorder="1" applyAlignment="1">
      <alignment horizontal="center" vertical="center"/>
    </xf>
    <xf numFmtId="49" fontId="4" fillId="0" borderId="5" xfId="0" applyNumberFormat="1" applyFont="1" applyFill="1" applyBorder="1" applyAlignment="1">
      <alignment horizontal="left" vertical="top" wrapText="1"/>
    </xf>
    <xf numFmtId="49" fontId="5" fillId="0" borderId="5" xfId="0" applyNumberFormat="1" applyFont="1" applyBorder="1" applyAlignment="1">
      <alignment horizontal="left" vertical="top"/>
    </xf>
    <xf numFmtId="49" fontId="4" fillId="0" borderId="5" xfId="3" applyNumberFormat="1" applyFont="1" applyFill="1" applyBorder="1" applyAlignment="1">
      <alignment horizontal="left" vertical="center"/>
    </xf>
    <xf numFmtId="0" fontId="11" fillId="0" borderId="4" xfId="3" applyFont="1" applyBorder="1" applyAlignment="1">
      <alignment horizontal="left" vertical="center"/>
    </xf>
    <xf numFmtId="0" fontId="11" fillId="0" borderId="4" xfId="3" applyFont="1" applyBorder="1" applyAlignment="1">
      <alignment horizontal="left" vertical="center" wrapText="1"/>
    </xf>
    <xf numFmtId="0" fontId="11" fillId="0" borderId="1" xfId="1" applyFont="1" applyBorder="1" applyAlignment="1">
      <alignment horizontal="left" vertical="center" wrapText="1"/>
    </xf>
    <xf numFmtId="49" fontId="2" fillId="0" borderId="1" xfId="1" applyNumberFormat="1" applyFont="1" applyBorder="1" applyAlignment="1">
      <alignment horizontal="left" vertical="center"/>
    </xf>
    <xf numFmtId="49" fontId="2" fillId="0" borderId="2" xfId="1" applyNumberFormat="1" applyFont="1" applyBorder="1" applyAlignment="1">
      <alignment horizontal="left" vertical="center"/>
    </xf>
    <xf numFmtId="49" fontId="3" fillId="0" borderId="2" xfId="1" applyNumberFormat="1" applyFont="1" applyBorder="1" applyAlignment="1">
      <alignment horizontal="left" vertical="center"/>
    </xf>
    <xf numFmtId="49" fontId="3" fillId="0" borderId="24" xfId="1" applyNumberFormat="1" applyFont="1" applyBorder="1" applyAlignment="1">
      <alignment horizontal="left" vertical="center"/>
    </xf>
    <xf numFmtId="49" fontId="3" fillId="0" borderId="3" xfId="1" applyNumberFormat="1" applyFont="1" applyBorder="1" applyAlignment="1">
      <alignment horizontal="left" vertical="center"/>
    </xf>
    <xf numFmtId="49" fontId="3" fillId="0" borderId="30" xfId="1" applyNumberFormat="1" applyFont="1" applyBorder="1" applyAlignment="1">
      <alignment horizontal="left" vertical="center"/>
    </xf>
    <xf numFmtId="49" fontId="4" fillId="0" borderId="18" xfId="1" applyNumberFormat="1" applyFont="1" applyBorder="1" applyAlignment="1">
      <alignment horizontal="center" vertical="top" wrapText="1"/>
    </xf>
    <xf numFmtId="49" fontId="4" fillId="0" borderId="0" xfId="1" applyNumberFormat="1" applyFont="1" applyBorder="1" applyAlignment="1">
      <alignment horizontal="center" vertical="top" wrapText="1"/>
    </xf>
    <xf numFmtId="49" fontId="4" fillId="0" borderId="1" xfId="1" applyNumberFormat="1" applyFont="1" applyBorder="1" applyAlignment="1">
      <alignment horizontal="center" vertical="top" wrapText="1"/>
    </xf>
    <xf numFmtId="49" fontId="3" fillId="0" borderId="0" xfId="0" applyNumberFormat="1" applyFont="1" applyAlignment="1">
      <alignment horizontal="left" vertical="center"/>
    </xf>
  </cellXfs>
  <cellStyles count="5">
    <cellStyle name="Hyperlink" xfId="4" builtinId="8"/>
    <cellStyle name="Normal" xfId="0" builtinId="0"/>
    <cellStyle name="Normal 2" xfId="1" xr:uid="{CCE657BA-8DC4-414C-B8C0-5AE3ED7FF6F7}"/>
    <cellStyle name="Normal 2 2" xfId="3" xr:uid="{BBEC8193-89DB-42FF-96F6-62584FC442C8}"/>
    <cellStyle name="Normal 3" xfId="2" xr:uid="{FE1629BD-ADF6-4058-BB05-46031BA1D0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connections" Target="connections.xml"/><Relationship Id="rId55"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57" Type="http://schemas.openxmlformats.org/officeDocument/2006/relationships/customXml" Target="../customXml/item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8E333-3CF9-46BA-B5F1-A5C4F8AE6218}">
  <dimension ref="A1:B48"/>
  <sheetViews>
    <sheetView workbookViewId="0"/>
  </sheetViews>
  <sheetFormatPr defaultRowHeight="15" x14ac:dyDescent="0.25"/>
  <cols>
    <col min="1" max="1" width="9.5703125" bestFit="1" customWidth="1"/>
    <col min="2" max="2" width="113" bestFit="1" customWidth="1"/>
  </cols>
  <sheetData>
    <row r="1" spans="1:2" ht="18.75" x14ac:dyDescent="0.3">
      <c r="A1" s="221" t="s">
        <v>647</v>
      </c>
      <c r="B1" s="221" t="s">
        <v>1</v>
      </c>
    </row>
    <row r="2" spans="1:2" x14ac:dyDescent="0.25">
      <c r="A2" s="223">
        <v>1</v>
      </c>
      <c r="B2" t="s">
        <v>673</v>
      </c>
    </row>
    <row r="3" spans="1:2" x14ac:dyDescent="0.25">
      <c r="A3" s="223">
        <v>2</v>
      </c>
      <c r="B3" t="s">
        <v>674</v>
      </c>
    </row>
    <row r="4" spans="1:2" x14ac:dyDescent="0.25">
      <c r="A4" s="223">
        <v>3</v>
      </c>
      <c r="B4" t="s">
        <v>675</v>
      </c>
    </row>
    <row r="5" spans="1:2" x14ac:dyDescent="0.25">
      <c r="A5" s="223">
        <v>4</v>
      </c>
      <c r="B5" t="s">
        <v>676</v>
      </c>
    </row>
    <row r="6" spans="1:2" x14ac:dyDescent="0.25">
      <c r="A6" s="224">
        <v>5</v>
      </c>
      <c r="B6" t="s">
        <v>677</v>
      </c>
    </row>
    <row r="7" spans="1:2" x14ac:dyDescent="0.25">
      <c r="A7" s="224">
        <v>6</v>
      </c>
      <c r="B7" t="s">
        <v>678</v>
      </c>
    </row>
    <row r="8" spans="1:2" x14ac:dyDescent="0.25">
      <c r="A8" s="223">
        <v>7</v>
      </c>
      <c r="B8" t="s">
        <v>679</v>
      </c>
    </row>
    <row r="9" spans="1:2" x14ac:dyDescent="0.25">
      <c r="A9" s="223">
        <v>8</v>
      </c>
      <c r="B9" t="s">
        <v>680</v>
      </c>
    </row>
    <row r="10" spans="1:2" x14ac:dyDescent="0.25">
      <c r="A10" s="223">
        <v>9</v>
      </c>
      <c r="B10" t="s">
        <v>681</v>
      </c>
    </row>
    <row r="11" spans="1:2" x14ac:dyDescent="0.25">
      <c r="A11" s="223">
        <v>10</v>
      </c>
      <c r="B11" t="s">
        <v>682</v>
      </c>
    </row>
    <row r="12" spans="1:2" x14ac:dyDescent="0.25">
      <c r="A12" s="223">
        <v>11</v>
      </c>
      <c r="B12" t="s">
        <v>683</v>
      </c>
    </row>
    <row r="13" spans="1:2" x14ac:dyDescent="0.25">
      <c r="A13" s="223">
        <v>12</v>
      </c>
      <c r="B13" t="s">
        <v>684</v>
      </c>
    </row>
    <row r="14" spans="1:2" x14ac:dyDescent="0.25">
      <c r="A14" s="223">
        <v>13</v>
      </c>
      <c r="B14" t="s">
        <v>685</v>
      </c>
    </row>
    <row r="15" spans="1:2" x14ac:dyDescent="0.25">
      <c r="A15" s="223">
        <v>14</v>
      </c>
      <c r="B15" t="s">
        <v>686</v>
      </c>
    </row>
    <row r="16" spans="1:2" x14ac:dyDescent="0.25">
      <c r="A16" s="223">
        <v>15</v>
      </c>
      <c r="B16" t="s">
        <v>687</v>
      </c>
    </row>
    <row r="17" spans="1:2" x14ac:dyDescent="0.25">
      <c r="A17" s="223">
        <v>16</v>
      </c>
      <c r="B17" t="s">
        <v>688</v>
      </c>
    </row>
    <row r="18" spans="1:2" x14ac:dyDescent="0.25">
      <c r="A18" s="223">
        <v>17</v>
      </c>
      <c r="B18" t="s">
        <v>689</v>
      </c>
    </row>
    <row r="19" spans="1:2" x14ac:dyDescent="0.25">
      <c r="A19" s="223">
        <v>18</v>
      </c>
      <c r="B19" t="s">
        <v>690</v>
      </c>
    </row>
    <row r="20" spans="1:2" x14ac:dyDescent="0.25">
      <c r="A20" s="223">
        <v>19</v>
      </c>
      <c r="B20" t="s">
        <v>743</v>
      </c>
    </row>
    <row r="21" spans="1:2" x14ac:dyDescent="0.25">
      <c r="A21" s="223">
        <v>20</v>
      </c>
      <c r="B21" t="s">
        <v>691</v>
      </c>
    </row>
    <row r="22" spans="1:2" x14ac:dyDescent="0.25">
      <c r="A22" s="223">
        <v>21</v>
      </c>
      <c r="B22" t="s">
        <v>692</v>
      </c>
    </row>
    <row r="23" spans="1:2" x14ac:dyDescent="0.25">
      <c r="A23" s="223">
        <v>22</v>
      </c>
      <c r="B23" t="s">
        <v>693</v>
      </c>
    </row>
    <row r="24" spans="1:2" x14ac:dyDescent="0.25">
      <c r="A24" s="223">
        <v>23</v>
      </c>
      <c r="B24" t="s">
        <v>694</v>
      </c>
    </row>
    <row r="25" spans="1:2" x14ac:dyDescent="0.25">
      <c r="A25" s="223">
        <v>24</v>
      </c>
      <c r="B25" t="s">
        <v>695</v>
      </c>
    </row>
    <row r="26" spans="1:2" x14ac:dyDescent="0.25">
      <c r="A26" s="223">
        <v>25</v>
      </c>
      <c r="B26" t="s">
        <v>696</v>
      </c>
    </row>
    <row r="27" spans="1:2" x14ac:dyDescent="0.25">
      <c r="A27" s="223">
        <v>26</v>
      </c>
      <c r="B27" t="s">
        <v>744</v>
      </c>
    </row>
    <row r="28" spans="1:2" x14ac:dyDescent="0.25">
      <c r="A28" s="223">
        <v>27</v>
      </c>
      <c r="B28" t="s">
        <v>745</v>
      </c>
    </row>
    <row r="29" spans="1:2" x14ac:dyDescent="0.25">
      <c r="A29" s="223">
        <v>28</v>
      </c>
      <c r="B29" t="s">
        <v>697</v>
      </c>
    </row>
    <row r="30" spans="1:2" x14ac:dyDescent="0.25">
      <c r="A30" s="223">
        <v>29</v>
      </c>
      <c r="B30" t="s">
        <v>746</v>
      </c>
    </row>
    <row r="31" spans="1:2" x14ac:dyDescent="0.25">
      <c r="A31" s="223">
        <v>30</v>
      </c>
      <c r="B31" t="s">
        <v>724</v>
      </c>
    </row>
    <row r="32" spans="1:2" x14ac:dyDescent="0.25">
      <c r="A32" s="223">
        <v>31</v>
      </c>
      <c r="B32" t="s">
        <v>698</v>
      </c>
    </row>
    <row r="33" spans="1:2" x14ac:dyDescent="0.25">
      <c r="A33" s="223">
        <v>32</v>
      </c>
      <c r="B33" t="s">
        <v>699</v>
      </c>
    </row>
    <row r="34" spans="1:2" x14ac:dyDescent="0.25">
      <c r="A34" s="223">
        <v>33</v>
      </c>
      <c r="B34" t="s">
        <v>700</v>
      </c>
    </row>
    <row r="35" spans="1:2" x14ac:dyDescent="0.25">
      <c r="A35" s="223">
        <v>34</v>
      </c>
      <c r="B35" t="s">
        <v>747</v>
      </c>
    </row>
    <row r="36" spans="1:2" x14ac:dyDescent="0.25">
      <c r="A36" s="223">
        <v>35</v>
      </c>
      <c r="B36" t="s">
        <v>701</v>
      </c>
    </row>
    <row r="37" spans="1:2" x14ac:dyDescent="0.25">
      <c r="A37" s="223">
        <v>36</v>
      </c>
      <c r="B37" t="s">
        <v>702</v>
      </c>
    </row>
    <row r="38" spans="1:2" x14ac:dyDescent="0.25">
      <c r="A38" s="223">
        <v>37</v>
      </c>
      <c r="B38" t="s">
        <v>703</v>
      </c>
    </row>
    <row r="39" spans="1:2" x14ac:dyDescent="0.25">
      <c r="A39" s="223">
        <v>38</v>
      </c>
      <c r="B39" t="s">
        <v>704</v>
      </c>
    </row>
    <row r="40" spans="1:2" x14ac:dyDescent="0.25">
      <c r="A40" s="223">
        <v>39</v>
      </c>
      <c r="B40" t="s">
        <v>705</v>
      </c>
    </row>
    <row r="41" spans="1:2" x14ac:dyDescent="0.25">
      <c r="A41" s="223">
        <v>40</v>
      </c>
      <c r="B41" t="s">
        <v>706</v>
      </c>
    </row>
    <row r="42" spans="1:2" x14ac:dyDescent="0.25">
      <c r="A42" s="223">
        <v>41</v>
      </c>
      <c r="B42" t="s">
        <v>707</v>
      </c>
    </row>
    <row r="43" spans="1:2" x14ac:dyDescent="0.25">
      <c r="A43" s="223">
        <v>42</v>
      </c>
      <c r="B43" t="s">
        <v>708</v>
      </c>
    </row>
    <row r="44" spans="1:2" x14ac:dyDescent="0.25">
      <c r="A44" s="223">
        <v>43</v>
      </c>
      <c r="B44" t="s">
        <v>709</v>
      </c>
    </row>
    <row r="45" spans="1:2" x14ac:dyDescent="0.25">
      <c r="A45" s="223">
        <v>44</v>
      </c>
      <c r="B45" t="s">
        <v>710</v>
      </c>
    </row>
    <row r="46" spans="1:2" x14ac:dyDescent="0.25">
      <c r="A46" s="223">
        <v>45</v>
      </c>
      <c r="B46" t="s">
        <v>711</v>
      </c>
    </row>
    <row r="47" spans="1:2" x14ac:dyDescent="0.25">
      <c r="A47" s="223">
        <v>46</v>
      </c>
      <c r="B47" t="s">
        <v>712</v>
      </c>
    </row>
    <row r="48" spans="1:2" x14ac:dyDescent="0.25">
      <c r="A48" s="223">
        <v>47</v>
      </c>
      <c r="B48" t="s">
        <v>748</v>
      </c>
    </row>
  </sheetData>
  <hyperlinks>
    <hyperlink ref="A2" location="'Table 1'!A1" display="'Table 1'!A1" xr:uid="{3FDA2B9E-35E7-4F8B-AD0B-E6CEB33E8C6A}"/>
    <hyperlink ref="A3" location="'Table 2'!A1" display="'Table 2'!A1" xr:uid="{B012D21A-545B-416F-890B-D4EF4DF60899}"/>
    <hyperlink ref="A4" location="'Table 3'!A1" display="'Table 3'!A1" xr:uid="{B38D2199-88A7-4809-AF13-358C8663D866}"/>
    <hyperlink ref="A5" location="'Table 4'!A1" display="'Table 4'!A1" xr:uid="{2640BA3C-8210-400B-892F-6D1B577E1810}"/>
    <hyperlink ref="A8" location="'Table 7'!A1" display="'Table 7'!A1" xr:uid="{D733EDA2-5BA2-4413-ADF2-278D89907B30}"/>
    <hyperlink ref="A9" location="'Table 8'!A1" display="'Table 8'!A1" xr:uid="{A585139F-E482-4F45-B19F-6D13D391E4F9}"/>
    <hyperlink ref="A10" location="'Table 9'!A1" display="'Table 9'!A1" xr:uid="{6813E6A9-E5AE-4B6C-B91B-B83B53602BA2}"/>
    <hyperlink ref="A11" location="'Table 10'!A1" display="'Table 10'!A1" xr:uid="{C295D894-075A-40C5-A472-A5DC47853B5C}"/>
    <hyperlink ref="A12" location="'Table 11'!A1" display="'Table 11'!A1" xr:uid="{15DDB6E4-E2FE-4041-8CEA-4CED0224A2E0}"/>
    <hyperlink ref="A13" location="'Table 12'!A1" display="'Table 12'!A1" xr:uid="{C6CCA03B-3B8A-4336-BB84-6B4028F337B6}"/>
    <hyperlink ref="A14" location="'Table 13'!A1" display="'Table 13'!A1" xr:uid="{06373E33-324D-4743-8854-791D4525A6E1}"/>
    <hyperlink ref="A15" location="'Table 14'!A1" display="'Table 14'!A1" xr:uid="{3E0A106C-EC4D-49D2-A284-5E44880B25E7}"/>
    <hyperlink ref="A16" location="'Table 15'!A1" display="'Table 15'!A1" xr:uid="{894C92CC-BEA8-41C4-B2BC-8A0D5D380B58}"/>
    <hyperlink ref="A17" location="'Table 16'!A1" display="'Table 16'!A1" xr:uid="{CADC7C11-409E-4060-9A5C-28A8064A0F40}"/>
    <hyperlink ref="A18" location="'Table 17'!A1" display="'Table 17'!A1" xr:uid="{B0A9B105-CBB9-4687-9B23-80FAE958DD3A}"/>
    <hyperlink ref="A19" location="'Table 18'!A1" display="'Table 18'!A1" xr:uid="{703B60D8-D5EB-4369-B84A-3B89EB16D979}"/>
    <hyperlink ref="A20" location="'Table 19'!A1" display="'Table 19'!A1" xr:uid="{B3FD755C-4C02-4BB0-8002-949C20BEBDD4}"/>
    <hyperlink ref="A21" location="'Table 20'!A1" display="'Table 20'!A1" xr:uid="{A22FAF0B-0146-4EA7-9FDF-6BD203DF3893}"/>
    <hyperlink ref="A22" location="'Table 21'!A1" display="'Table 21'!A1" xr:uid="{8A77B3F8-62D6-4B73-8136-64376C055788}"/>
    <hyperlink ref="A23" location="'Table 22'!A1" display="'Table 22'!A1" xr:uid="{719121FA-93B9-4E30-8E7C-D975A9D1AE84}"/>
    <hyperlink ref="A24" location="'Table 23'!A1" display="'Table 23'!A1" xr:uid="{7E036092-3820-4678-B2F6-D00EF9BBDBE6}"/>
    <hyperlink ref="A25" location="'Table 24'!A1" display="'Table 24'!A1" xr:uid="{422437B8-4452-4298-86BA-47E122DE3C85}"/>
    <hyperlink ref="A26" location="'Table 25'!A1" display="'Table 25'!A1" xr:uid="{4416CE81-4520-47BB-9724-F32C02CF56C3}"/>
    <hyperlink ref="A27" location="'Table 26'!A1" display="'Table 26'!A1" xr:uid="{538D34A7-E64D-45CD-9757-ED6206BD18A9}"/>
    <hyperlink ref="A28" location="'Table 27'!A1" display="'Table 27'!A1" xr:uid="{C450EE36-8D82-4A90-B24C-3763212A61A1}"/>
    <hyperlink ref="A29" location="'Table 28'!A1" display="'Table 28'!A1" xr:uid="{3C01AE46-7411-4B18-8926-2CEEAEBDA950}"/>
    <hyperlink ref="A30" location="'Table 29'!A1" display="'Table 29'!A1" xr:uid="{5F7F67D9-2C4A-4083-B88F-DC13EB3C69E4}"/>
    <hyperlink ref="A31" location="'Table 30'!A1" display="'Table 30'!A1" xr:uid="{A6237F11-3361-45F2-B668-56BEEECBF6D9}"/>
    <hyperlink ref="A32" location="'Table 31'!A1" display="'Table 31'!A1" xr:uid="{5E0C7F74-061D-40D1-AE7F-252F985AC656}"/>
    <hyperlink ref="A33" location="'Table 32'!A1" display="'Table 32'!A1" xr:uid="{24DB45D7-F1F2-4CC8-82FD-52123946F931}"/>
    <hyperlink ref="A34" location="'Table 33'!A1" display="'Table 33'!A1" xr:uid="{F1F32E20-744F-40E6-AC20-65411559BBD3}"/>
    <hyperlink ref="A35" location="'Table 34'!A1" display="'Table 34'!A1" xr:uid="{8C8F4006-D906-42E4-9952-F7D13324D5F1}"/>
    <hyperlink ref="A36" location="'Table 35'!A1" display="'Table 35'!A1" xr:uid="{BB1FD01F-DEE5-4A6D-B10F-38116D1349AE}"/>
    <hyperlink ref="A37" location="'Table 36'!A1" display="'Table 36'!A1" xr:uid="{26801762-9AA5-4CF0-A590-D1BC230311A3}"/>
    <hyperlink ref="A38" location="'Table 37'!A1" display="'Table 37'!A1" xr:uid="{6E00CEC7-A3AA-49A2-B13D-17927F47FEB1}"/>
    <hyperlink ref="A39" location="'Table 38'!A1" display="'Table 38'!A1" xr:uid="{858BCFBF-9D3E-4BD3-AF59-F726A31ADCB9}"/>
    <hyperlink ref="A40" location="'Table 39'!A1" display="'Table 39'!A1" xr:uid="{18209B48-155E-4032-861C-5A5466F33379}"/>
    <hyperlink ref="A41" location="'Table 40'!A1" display="'Table 40'!A1" xr:uid="{D8DC5130-3734-45C3-BC58-A89DC02DA13A}"/>
    <hyperlink ref="A42" location="'Table 41'!A1" display="'Table 41'!A1" xr:uid="{F617163C-24D8-4B6B-979A-DBCE6F5324D4}"/>
    <hyperlink ref="A43" location="'Table 42 '!A1" display="'Table 42 '!A1" xr:uid="{70EF6187-25E3-41F9-A377-08709D106829}"/>
    <hyperlink ref="A44" location="'Table 43'!A1" display="'Table 43'!A1" xr:uid="{1E352093-27D8-4D0C-8D85-CD3125C33FED}"/>
    <hyperlink ref="A45" location="'Table 44'!A1" display="'Table 44'!A1" xr:uid="{979CCF9C-FE75-4941-AB61-93F31B3739B2}"/>
    <hyperlink ref="A46" location="'Table 45'!A1" display="'Table 45'!A1" xr:uid="{61E6EF78-99B0-4221-9D45-4E0477DBB677}"/>
    <hyperlink ref="A47" location="'Table 46'!A1" display="'Table 46'!A1" xr:uid="{BE400536-C581-4C7E-8467-54071D376AD3}"/>
    <hyperlink ref="A48" location="'Table 47'!A1" display="'Table 47'!A1" xr:uid="{4F61C37A-AF5D-40C5-99FB-82EC86B4AA60}"/>
    <hyperlink ref="A6" location="'Table 5'!A1" display="'Table 5'!A1" xr:uid="{C4E92110-08AB-4BE1-AE7C-FECECC60E6C4}"/>
    <hyperlink ref="A7" location="'Table 6'!A1" display="'Table 6'!A1" xr:uid="{0D7903D5-1C38-419A-B430-35852686A02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80689-1D1D-41EB-A2D5-E2FB9AB0056A}">
  <sheetPr>
    <tabColor theme="9"/>
  </sheetPr>
  <dimension ref="A1:N17"/>
  <sheetViews>
    <sheetView zoomScale="120" zoomScaleNormal="120" workbookViewId="0">
      <selection activeCell="P25" sqref="P25"/>
    </sheetView>
  </sheetViews>
  <sheetFormatPr defaultColWidth="9.28515625" defaultRowHeight="15.75" customHeight="1" x14ac:dyDescent="0.25"/>
  <cols>
    <col min="1" max="1" width="29.7109375" style="34" customWidth="1"/>
    <col min="2" max="2" width="5.7109375" style="14" customWidth="1"/>
    <col min="3" max="9" width="5.5703125" style="15" customWidth="1"/>
    <col min="10" max="10" width="5.7109375" style="34" customWidth="1"/>
    <col min="11" max="13" width="5.7109375" style="47" customWidth="1"/>
    <col min="14" max="14" width="12.7109375" style="34" bestFit="1" customWidth="1"/>
    <col min="15" max="16384" width="9.28515625" style="34"/>
  </cols>
  <sheetData>
    <row r="1" spans="1:14" s="1" customFormat="1" ht="18.75" x14ac:dyDescent="0.25">
      <c r="A1" s="549" t="s">
        <v>158</v>
      </c>
      <c r="B1" s="549"/>
      <c r="C1" s="549"/>
      <c r="D1" s="549"/>
      <c r="E1" s="549"/>
      <c r="F1" s="549"/>
      <c r="G1" s="549"/>
      <c r="H1" s="549"/>
      <c r="I1" s="549"/>
      <c r="J1" s="549"/>
      <c r="L1" s="42"/>
      <c r="M1" s="42"/>
      <c r="N1" s="222" t="s">
        <v>648</v>
      </c>
    </row>
    <row r="2" spans="1:14" s="1" customFormat="1" ht="18.75" x14ac:dyDescent="0.25">
      <c r="A2" s="549" t="s">
        <v>1</v>
      </c>
      <c r="B2" s="549"/>
      <c r="C2" s="549"/>
      <c r="D2" s="549"/>
      <c r="E2" s="549"/>
      <c r="F2" s="549"/>
      <c r="G2" s="549"/>
      <c r="H2" s="549"/>
      <c r="I2" s="549"/>
      <c r="J2" s="549"/>
      <c r="L2" s="42"/>
      <c r="M2" s="42"/>
    </row>
    <row r="3" spans="1:14" s="2" customFormat="1" ht="18.75" x14ac:dyDescent="0.25">
      <c r="A3" s="550" t="s">
        <v>759</v>
      </c>
      <c r="B3" s="550"/>
      <c r="C3" s="550"/>
      <c r="D3" s="550"/>
      <c r="E3" s="550"/>
      <c r="F3" s="550"/>
      <c r="G3" s="550"/>
      <c r="H3" s="550"/>
      <c r="I3" s="550"/>
      <c r="J3" s="550"/>
      <c r="L3" s="43"/>
      <c r="M3" s="43"/>
    </row>
    <row r="4" spans="1:14" s="14" customFormat="1" ht="12.75" x14ac:dyDescent="0.25">
      <c r="A4" s="272" t="s">
        <v>159</v>
      </c>
      <c r="B4" s="160" t="s">
        <v>3</v>
      </c>
      <c r="C4" s="160" t="s">
        <v>4</v>
      </c>
      <c r="D4" s="160" t="s">
        <v>5</v>
      </c>
      <c r="E4" s="160" t="s">
        <v>6</v>
      </c>
      <c r="F4" s="160" t="s">
        <v>7</v>
      </c>
      <c r="G4" s="160" t="s">
        <v>8</v>
      </c>
      <c r="H4" s="160" t="s">
        <v>9</v>
      </c>
      <c r="I4" s="160" t="s">
        <v>10</v>
      </c>
      <c r="J4" s="160" t="s">
        <v>11</v>
      </c>
      <c r="K4" s="160" t="s">
        <v>672</v>
      </c>
      <c r="L4" s="424" t="s">
        <v>750</v>
      </c>
      <c r="M4" s="236"/>
    </row>
    <row r="5" spans="1:14" s="4" customFormat="1" ht="12.75" x14ac:dyDescent="0.25">
      <c r="A5" s="272" t="s">
        <v>12</v>
      </c>
      <c r="B5" s="64">
        <v>549</v>
      </c>
      <c r="C5" s="64">
        <v>51</v>
      </c>
      <c r="D5" s="64">
        <v>41</v>
      </c>
      <c r="E5" s="64">
        <v>66</v>
      </c>
      <c r="F5" s="64">
        <v>46</v>
      </c>
      <c r="G5" s="64">
        <v>57</v>
      </c>
      <c r="H5" s="64">
        <v>48</v>
      </c>
      <c r="I5" s="64">
        <v>46</v>
      </c>
      <c r="J5" s="64">
        <v>73</v>
      </c>
      <c r="K5" s="64">
        <v>61</v>
      </c>
      <c r="L5" s="64">
        <v>60</v>
      </c>
      <c r="M5" s="237"/>
    </row>
    <row r="6" spans="1:14" ht="12.75" x14ac:dyDescent="0.25">
      <c r="A6" s="284" t="s">
        <v>160</v>
      </c>
      <c r="B6" s="85">
        <v>34</v>
      </c>
      <c r="C6" s="279">
        <v>2</v>
      </c>
      <c r="D6" s="279">
        <v>0</v>
      </c>
      <c r="E6" s="279">
        <v>2</v>
      </c>
      <c r="F6" s="279">
        <v>4</v>
      </c>
      <c r="G6" s="279">
        <v>4</v>
      </c>
      <c r="H6" s="279">
        <v>4</v>
      </c>
      <c r="I6" s="279">
        <v>4</v>
      </c>
      <c r="J6" s="279">
        <v>7</v>
      </c>
      <c r="K6" s="279">
        <v>4</v>
      </c>
      <c r="L6" s="279">
        <v>3</v>
      </c>
      <c r="M6" s="238"/>
    </row>
    <row r="7" spans="1:14" ht="12.75" x14ac:dyDescent="0.25">
      <c r="A7" s="284" t="s">
        <v>161</v>
      </c>
      <c r="B7" s="85">
        <v>44</v>
      </c>
      <c r="C7" s="279">
        <v>1</v>
      </c>
      <c r="D7" s="279">
        <v>0</v>
      </c>
      <c r="E7" s="279">
        <v>9</v>
      </c>
      <c r="F7" s="279">
        <v>2</v>
      </c>
      <c r="G7" s="279">
        <v>8</v>
      </c>
      <c r="H7" s="279">
        <v>5</v>
      </c>
      <c r="I7" s="279">
        <v>4</v>
      </c>
      <c r="J7" s="279">
        <v>7</v>
      </c>
      <c r="K7" s="279">
        <v>3</v>
      </c>
      <c r="L7" s="279">
        <v>5</v>
      </c>
      <c r="M7" s="238"/>
    </row>
    <row r="8" spans="1:14" ht="12.75" x14ac:dyDescent="0.25">
      <c r="A8" s="284" t="s">
        <v>162</v>
      </c>
      <c r="B8" s="85">
        <v>57</v>
      </c>
      <c r="C8" s="279">
        <v>8</v>
      </c>
      <c r="D8" s="279">
        <v>6</v>
      </c>
      <c r="E8" s="279">
        <v>5</v>
      </c>
      <c r="F8" s="279">
        <v>4</v>
      </c>
      <c r="G8" s="279">
        <v>7</v>
      </c>
      <c r="H8" s="279">
        <v>3</v>
      </c>
      <c r="I8" s="279">
        <v>7</v>
      </c>
      <c r="J8" s="279">
        <v>3</v>
      </c>
      <c r="K8" s="279">
        <v>9</v>
      </c>
      <c r="L8" s="279">
        <v>5</v>
      </c>
      <c r="M8" s="238"/>
    </row>
    <row r="9" spans="1:14" ht="12.75" x14ac:dyDescent="0.25">
      <c r="A9" s="284" t="s">
        <v>163</v>
      </c>
      <c r="B9" s="85">
        <v>49</v>
      </c>
      <c r="C9" s="279">
        <v>4</v>
      </c>
      <c r="D9" s="279">
        <v>3</v>
      </c>
      <c r="E9" s="279">
        <v>3</v>
      </c>
      <c r="F9" s="279">
        <v>2</v>
      </c>
      <c r="G9" s="279">
        <v>3</v>
      </c>
      <c r="H9" s="279">
        <v>5</v>
      </c>
      <c r="I9" s="279">
        <v>5</v>
      </c>
      <c r="J9" s="279">
        <v>6</v>
      </c>
      <c r="K9" s="279">
        <v>13</v>
      </c>
      <c r="L9" s="279">
        <v>5</v>
      </c>
      <c r="M9" s="238"/>
    </row>
    <row r="10" spans="1:14" ht="12.75" x14ac:dyDescent="0.25">
      <c r="A10" s="284" t="s">
        <v>164</v>
      </c>
      <c r="B10" s="85">
        <v>55</v>
      </c>
      <c r="C10" s="279">
        <v>9</v>
      </c>
      <c r="D10" s="279">
        <v>10</v>
      </c>
      <c r="E10" s="279">
        <v>3</v>
      </c>
      <c r="F10" s="279">
        <v>7</v>
      </c>
      <c r="G10" s="279">
        <v>4</v>
      </c>
      <c r="H10" s="279">
        <v>5</v>
      </c>
      <c r="I10" s="279">
        <v>3</v>
      </c>
      <c r="J10" s="279">
        <v>7</v>
      </c>
      <c r="K10" s="279">
        <v>1</v>
      </c>
      <c r="L10" s="279">
        <v>6</v>
      </c>
      <c r="M10" s="238"/>
    </row>
    <row r="11" spans="1:14" ht="12.75" x14ac:dyDescent="0.25">
      <c r="A11" s="284" t="s">
        <v>165</v>
      </c>
      <c r="B11" s="85">
        <v>54</v>
      </c>
      <c r="C11" s="279">
        <v>4</v>
      </c>
      <c r="D11" s="279">
        <v>1</v>
      </c>
      <c r="E11" s="279">
        <v>10</v>
      </c>
      <c r="F11" s="279">
        <v>4</v>
      </c>
      <c r="G11" s="279">
        <v>6</v>
      </c>
      <c r="H11" s="279">
        <v>3</v>
      </c>
      <c r="I11" s="279">
        <v>3</v>
      </c>
      <c r="J11" s="279">
        <v>8</v>
      </c>
      <c r="K11" s="279">
        <v>5</v>
      </c>
      <c r="L11" s="279">
        <v>10</v>
      </c>
      <c r="M11" s="238"/>
    </row>
    <row r="12" spans="1:14" ht="12.75" x14ac:dyDescent="0.25">
      <c r="A12" s="284" t="s">
        <v>166</v>
      </c>
      <c r="B12" s="85">
        <v>33</v>
      </c>
      <c r="C12" s="279">
        <v>1</v>
      </c>
      <c r="D12" s="279">
        <v>0</v>
      </c>
      <c r="E12" s="279">
        <v>1</v>
      </c>
      <c r="F12" s="279">
        <v>4</v>
      </c>
      <c r="G12" s="279">
        <v>6</v>
      </c>
      <c r="H12" s="279">
        <v>2</v>
      </c>
      <c r="I12" s="279">
        <v>4</v>
      </c>
      <c r="J12" s="279">
        <v>7</v>
      </c>
      <c r="K12" s="279">
        <v>2</v>
      </c>
      <c r="L12" s="279">
        <v>6</v>
      </c>
      <c r="M12" s="238"/>
    </row>
    <row r="13" spans="1:14" ht="12.75" x14ac:dyDescent="0.25">
      <c r="A13" s="284" t="s">
        <v>167</v>
      </c>
      <c r="B13" s="85">
        <v>40</v>
      </c>
      <c r="C13" s="279">
        <v>3</v>
      </c>
      <c r="D13" s="279">
        <v>6</v>
      </c>
      <c r="E13" s="279">
        <v>5</v>
      </c>
      <c r="F13" s="279">
        <v>5</v>
      </c>
      <c r="G13" s="279">
        <v>0</v>
      </c>
      <c r="H13" s="279">
        <v>3</v>
      </c>
      <c r="I13" s="279">
        <v>3</v>
      </c>
      <c r="J13" s="279">
        <v>5</v>
      </c>
      <c r="K13" s="279">
        <v>7</v>
      </c>
      <c r="L13" s="279">
        <v>3</v>
      </c>
      <c r="M13" s="238"/>
    </row>
    <row r="14" spans="1:14" ht="12.75" x14ac:dyDescent="0.25">
      <c r="A14" s="284" t="s">
        <v>168</v>
      </c>
      <c r="B14" s="85">
        <v>39</v>
      </c>
      <c r="C14" s="279">
        <v>6</v>
      </c>
      <c r="D14" s="279">
        <v>4</v>
      </c>
      <c r="E14" s="279">
        <v>3</v>
      </c>
      <c r="F14" s="279">
        <v>2</v>
      </c>
      <c r="G14" s="279">
        <v>7</v>
      </c>
      <c r="H14" s="279">
        <v>3</v>
      </c>
      <c r="I14" s="279">
        <v>3</v>
      </c>
      <c r="J14" s="279">
        <v>4</v>
      </c>
      <c r="K14" s="279">
        <v>3</v>
      </c>
      <c r="L14" s="279">
        <v>4</v>
      </c>
      <c r="M14" s="238"/>
    </row>
    <row r="15" spans="1:14" ht="12.75" x14ac:dyDescent="0.25">
      <c r="A15" s="284" t="s">
        <v>169</v>
      </c>
      <c r="B15" s="85">
        <v>49</v>
      </c>
      <c r="C15" s="279">
        <v>4</v>
      </c>
      <c r="D15" s="279">
        <v>4</v>
      </c>
      <c r="E15" s="279">
        <v>9</v>
      </c>
      <c r="F15" s="279">
        <v>5</v>
      </c>
      <c r="G15" s="279">
        <v>4</v>
      </c>
      <c r="H15" s="279">
        <v>1</v>
      </c>
      <c r="I15" s="279">
        <v>5</v>
      </c>
      <c r="J15" s="279">
        <v>8</v>
      </c>
      <c r="K15" s="279">
        <v>5</v>
      </c>
      <c r="L15" s="279">
        <v>4</v>
      </c>
      <c r="M15" s="238"/>
    </row>
    <row r="16" spans="1:14" ht="12.75" x14ac:dyDescent="0.25">
      <c r="A16" s="284" t="s">
        <v>170</v>
      </c>
      <c r="B16" s="85">
        <v>49</v>
      </c>
      <c r="C16" s="276">
        <v>5</v>
      </c>
      <c r="D16" s="276">
        <v>4</v>
      </c>
      <c r="E16" s="276">
        <v>13</v>
      </c>
      <c r="F16" s="276">
        <v>5</v>
      </c>
      <c r="G16" s="276">
        <v>4</v>
      </c>
      <c r="H16" s="276">
        <v>6</v>
      </c>
      <c r="I16" s="276">
        <v>2</v>
      </c>
      <c r="J16" s="276">
        <v>5</v>
      </c>
      <c r="K16" s="276">
        <v>1</v>
      </c>
      <c r="L16" s="276">
        <v>4</v>
      </c>
      <c r="M16" s="10"/>
    </row>
    <row r="17" spans="1:13" ht="12.75" x14ac:dyDescent="0.25">
      <c r="A17" s="284" t="s">
        <v>171</v>
      </c>
      <c r="B17" s="64">
        <v>46</v>
      </c>
      <c r="C17" s="276">
        <v>4</v>
      </c>
      <c r="D17" s="276">
        <v>3</v>
      </c>
      <c r="E17" s="276">
        <v>3</v>
      </c>
      <c r="F17" s="276">
        <v>2</v>
      </c>
      <c r="G17" s="276">
        <v>4</v>
      </c>
      <c r="H17" s="276">
        <v>8</v>
      </c>
      <c r="I17" s="276">
        <v>3</v>
      </c>
      <c r="J17" s="276">
        <v>6</v>
      </c>
      <c r="K17" s="276">
        <v>8</v>
      </c>
      <c r="L17" s="276">
        <v>5</v>
      </c>
      <c r="M17" s="10"/>
    </row>
  </sheetData>
  <mergeCells count="3">
    <mergeCell ref="A1:J1"/>
    <mergeCell ref="A2:J2"/>
    <mergeCell ref="A3:J3"/>
  </mergeCells>
  <hyperlinks>
    <hyperlink ref="N1" location="INDEX!A1" display="Back to Index" xr:uid="{68DFFB6A-8866-4458-87D6-0BACBF562F3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97948-FAC2-4F55-98FE-F4EF7FFD7A97}">
  <sheetPr>
    <tabColor theme="9"/>
  </sheetPr>
  <dimension ref="A1:N17"/>
  <sheetViews>
    <sheetView topLeftCell="A3" zoomScale="130" zoomScaleNormal="130" workbookViewId="0">
      <selection sqref="A1:J1"/>
    </sheetView>
  </sheetViews>
  <sheetFormatPr defaultColWidth="9.28515625" defaultRowHeight="15.75" customHeight="1" x14ac:dyDescent="0.25"/>
  <cols>
    <col min="1" max="1" width="29.7109375" style="34" customWidth="1"/>
    <col min="2" max="2" width="5.7109375" style="14" customWidth="1"/>
    <col min="3" max="9" width="5.5703125" style="15" customWidth="1"/>
    <col min="10" max="10" width="6.42578125" style="34" customWidth="1"/>
    <col min="11" max="13" width="6.42578125" style="47" customWidth="1"/>
    <col min="14" max="14" width="12.7109375" style="34" bestFit="1" customWidth="1"/>
    <col min="15" max="16384" width="9.28515625" style="34"/>
  </cols>
  <sheetData>
    <row r="1" spans="1:14" s="1" customFormat="1" ht="18.75" x14ac:dyDescent="0.25">
      <c r="A1" s="549" t="s">
        <v>172</v>
      </c>
      <c r="B1" s="549"/>
      <c r="C1" s="549"/>
      <c r="D1" s="549"/>
      <c r="E1" s="549"/>
      <c r="F1" s="549"/>
      <c r="G1" s="549"/>
      <c r="H1" s="549"/>
      <c r="I1" s="549"/>
      <c r="J1" s="549"/>
      <c r="L1" s="42"/>
      <c r="M1" s="42"/>
      <c r="N1" s="222" t="s">
        <v>648</v>
      </c>
    </row>
    <row r="2" spans="1:14" s="1" customFormat="1" ht="18.75" x14ac:dyDescent="0.25">
      <c r="A2" s="549" t="s">
        <v>1</v>
      </c>
      <c r="B2" s="549"/>
      <c r="C2" s="549"/>
      <c r="D2" s="549"/>
      <c r="E2" s="549"/>
      <c r="F2" s="549"/>
      <c r="G2" s="549"/>
      <c r="H2" s="549"/>
      <c r="I2" s="549"/>
      <c r="J2" s="549"/>
      <c r="L2" s="42"/>
      <c r="M2" s="42"/>
    </row>
    <row r="3" spans="1:14" s="2" customFormat="1" ht="18.75" x14ac:dyDescent="0.25">
      <c r="A3" s="550" t="s">
        <v>760</v>
      </c>
      <c r="B3" s="550"/>
      <c r="C3" s="550"/>
      <c r="D3" s="550"/>
      <c r="E3" s="550"/>
      <c r="F3" s="550"/>
      <c r="G3" s="550"/>
      <c r="H3" s="550"/>
      <c r="I3" s="550"/>
      <c r="J3" s="550"/>
      <c r="L3" s="43"/>
      <c r="M3" s="43"/>
    </row>
    <row r="4" spans="1:14" s="14" customFormat="1" ht="12.75" x14ac:dyDescent="0.25">
      <c r="A4" s="298" t="s">
        <v>173</v>
      </c>
      <c r="B4" s="160" t="s">
        <v>3</v>
      </c>
      <c r="C4" s="160" t="s">
        <v>4</v>
      </c>
      <c r="D4" s="160" t="s">
        <v>5</v>
      </c>
      <c r="E4" s="160" t="s">
        <v>6</v>
      </c>
      <c r="F4" s="160" t="s">
        <v>7</v>
      </c>
      <c r="G4" s="160" t="s">
        <v>8</v>
      </c>
      <c r="H4" s="160" t="s">
        <v>9</v>
      </c>
      <c r="I4" s="160" t="s">
        <v>10</v>
      </c>
      <c r="J4" s="160" t="s">
        <v>11</v>
      </c>
      <c r="K4" s="160" t="s">
        <v>672</v>
      </c>
      <c r="L4" s="424" t="s">
        <v>750</v>
      </c>
      <c r="M4" s="236"/>
    </row>
    <row r="5" spans="1:14" s="4" customFormat="1" ht="12.75" x14ac:dyDescent="0.25">
      <c r="A5" s="272" t="s">
        <v>12</v>
      </c>
      <c r="B5" s="64">
        <f>SUM(C5:L5)</f>
        <v>549</v>
      </c>
      <c r="C5" s="64">
        <f>SUM(C6:C16)</f>
        <v>51</v>
      </c>
      <c r="D5" s="64">
        <f t="shared" ref="D5:J5" si="0">SUM(D6:D16)</f>
        <v>41</v>
      </c>
      <c r="E5" s="64">
        <f t="shared" si="0"/>
        <v>66</v>
      </c>
      <c r="F5" s="64">
        <f t="shared" si="0"/>
        <v>46</v>
      </c>
      <c r="G5" s="64">
        <f t="shared" si="0"/>
        <v>57</v>
      </c>
      <c r="H5" s="64">
        <f t="shared" si="0"/>
        <v>48</v>
      </c>
      <c r="I5" s="64">
        <f t="shared" si="0"/>
        <v>46</v>
      </c>
      <c r="J5" s="64">
        <f t="shared" si="0"/>
        <v>73</v>
      </c>
      <c r="K5" s="64">
        <v>61</v>
      </c>
      <c r="L5" s="64">
        <v>60</v>
      </c>
      <c r="M5" s="237"/>
    </row>
    <row r="6" spans="1:14" s="13" customFormat="1" ht="12.75" x14ac:dyDescent="0.25">
      <c r="A6" s="284" t="s">
        <v>174</v>
      </c>
      <c r="B6" s="64">
        <v>31</v>
      </c>
      <c r="C6" s="276">
        <v>5</v>
      </c>
      <c r="D6" s="276">
        <v>2</v>
      </c>
      <c r="E6" s="276">
        <v>2</v>
      </c>
      <c r="F6" s="276">
        <v>1</v>
      </c>
      <c r="G6" s="276">
        <v>1</v>
      </c>
      <c r="H6" s="276">
        <v>3</v>
      </c>
      <c r="I6" s="276">
        <v>3</v>
      </c>
      <c r="J6" s="276">
        <v>3</v>
      </c>
      <c r="K6" s="276">
        <v>5</v>
      </c>
      <c r="L6" s="276">
        <v>6</v>
      </c>
      <c r="M6" s="10"/>
    </row>
    <row r="7" spans="1:14" s="13" customFormat="1" ht="12.75" x14ac:dyDescent="0.25">
      <c r="A7" s="284" t="s">
        <v>175</v>
      </c>
      <c r="B7" s="64">
        <v>96</v>
      </c>
      <c r="C7" s="276">
        <v>3</v>
      </c>
      <c r="D7" s="276">
        <v>5</v>
      </c>
      <c r="E7" s="276">
        <v>10</v>
      </c>
      <c r="F7" s="276">
        <v>11</v>
      </c>
      <c r="G7" s="276">
        <v>16</v>
      </c>
      <c r="H7" s="276">
        <v>7</v>
      </c>
      <c r="I7" s="276">
        <v>10</v>
      </c>
      <c r="J7" s="276">
        <v>12</v>
      </c>
      <c r="K7" s="276">
        <v>12</v>
      </c>
      <c r="L7" s="276">
        <v>10</v>
      </c>
      <c r="M7" s="10"/>
    </row>
    <row r="8" spans="1:14" s="13" customFormat="1" ht="12.75" x14ac:dyDescent="0.25">
      <c r="A8" s="284" t="s">
        <v>176</v>
      </c>
      <c r="B8" s="64">
        <v>98</v>
      </c>
      <c r="C8" s="276">
        <v>11</v>
      </c>
      <c r="D8" s="276">
        <v>9</v>
      </c>
      <c r="E8" s="276">
        <v>15</v>
      </c>
      <c r="F8" s="276">
        <v>8</v>
      </c>
      <c r="G8" s="276">
        <v>14</v>
      </c>
      <c r="H8" s="276">
        <v>9</v>
      </c>
      <c r="I8" s="276">
        <v>7</v>
      </c>
      <c r="J8" s="276">
        <v>3</v>
      </c>
      <c r="K8" s="276">
        <v>12</v>
      </c>
      <c r="L8" s="276">
        <v>10</v>
      </c>
      <c r="M8" s="10"/>
    </row>
    <row r="9" spans="1:14" s="13" customFormat="1" ht="12.75" x14ac:dyDescent="0.25">
      <c r="A9" s="284" t="s">
        <v>177</v>
      </c>
      <c r="B9" s="64">
        <v>65</v>
      </c>
      <c r="C9" s="276">
        <v>7</v>
      </c>
      <c r="D9" s="276">
        <v>2</v>
      </c>
      <c r="E9" s="276">
        <v>8</v>
      </c>
      <c r="F9" s="276">
        <v>7</v>
      </c>
      <c r="G9" s="276">
        <v>7</v>
      </c>
      <c r="H9" s="276">
        <v>7</v>
      </c>
      <c r="I9" s="276">
        <v>7</v>
      </c>
      <c r="J9" s="276">
        <v>10</v>
      </c>
      <c r="K9" s="276">
        <v>4</v>
      </c>
      <c r="L9" s="276">
        <v>6</v>
      </c>
      <c r="M9" s="10"/>
    </row>
    <row r="10" spans="1:14" s="13" customFormat="1" ht="12.75" x14ac:dyDescent="0.25">
      <c r="A10" s="284" t="s">
        <v>178</v>
      </c>
      <c r="B10" s="64">
        <v>80</v>
      </c>
      <c r="C10" s="276">
        <v>12</v>
      </c>
      <c r="D10" s="276">
        <v>9</v>
      </c>
      <c r="E10" s="276">
        <v>12</v>
      </c>
      <c r="F10" s="276">
        <v>9</v>
      </c>
      <c r="G10" s="276">
        <v>9</v>
      </c>
      <c r="H10" s="276">
        <v>6</v>
      </c>
      <c r="I10" s="276">
        <v>6</v>
      </c>
      <c r="J10" s="276">
        <v>3</v>
      </c>
      <c r="K10" s="276">
        <v>9</v>
      </c>
      <c r="L10" s="276">
        <v>5</v>
      </c>
      <c r="M10" s="10"/>
    </row>
    <row r="11" spans="1:14" s="13" customFormat="1" ht="12.75" x14ac:dyDescent="0.25">
      <c r="A11" s="284" t="s">
        <v>179</v>
      </c>
      <c r="B11" s="64">
        <v>69</v>
      </c>
      <c r="C11" s="276">
        <v>9</v>
      </c>
      <c r="D11" s="276">
        <v>10</v>
      </c>
      <c r="E11" s="276">
        <v>9</v>
      </c>
      <c r="F11" s="276">
        <v>6</v>
      </c>
      <c r="G11" s="276">
        <v>2</v>
      </c>
      <c r="H11" s="276">
        <v>6</v>
      </c>
      <c r="I11" s="276">
        <v>6</v>
      </c>
      <c r="J11" s="276">
        <v>7</v>
      </c>
      <c r="K11" s="276">
        <v>5</v>
      </c>
      <c r="L11" s="276">
        <v>9</v>
      </c>
      <c r="M11" s="10"/>
    </row>
    <row r="12" spans="1:14" s="13" customFormat="1" ht="12.75" x14ac:dyDescent="0.25">
      <c r="A12" s="284" t="s">
        <v>180</v>
      </c>
      <c r="B12" s="64">
        <v>40</v>
      </c>
      <c r="C12" s="276">
        <v>3</v>
      </c>
      <c r="D12" s="276">
        <v>2</v>
      </c>
      <c r="E12" s="276">
        <v>8</v>
      </c>
      <c r="F12" s="276">
        <v>2</v>
      </c>
      <c r="G12" s="276">
        <v>6</v>
      </c>
      <c r="H12" s="276">
        <v>3</v>
      </c>
      <c r="I12" s="276">
        <v>1</v>
      </c>
      <c r="J12" s="276">
        <v>7</v>
      </c>
      <c r="K12" s="276">
        <v>3</v>
      </c>
      <c r="L12" s="276">
        <v>5</v>
      </c>
      <c r="M12" s="10"/>
    </row>
    <row r="13" spans="1:14" s="13" customFormat="1" ht="12.75" x14ac:dyDescent="0.25">
      <c r="A13" s="284" t="s">
        <v>181</v>
      </c>
      <c r="B13" s="64">
        <v>16</v>
      </c>
      <c r="C13" s="276">
        <v>0</v>
      </c>
      <c r="D13" s="276">
        <v>1</v>
      </c>
      <c r="E13" s="276">
        <v>0</v>
      </c>
      <c r="F13" s="276">
        <v>2</v>
      </c>
      <c r="G13" s="276">
        <v>0</v>
      </c>
      <c r="H13" s="276">
        <v>4</v>
      </c>
      <c r="I13" s="276">
        <v>2</v>
      </c>
      <c r="J13" s="276">
        <v>1</v>
      </c>
      <c r="K13" s="276">
        <v>4</v>
      </c>
      <c r="L13" s="276">
        <v>2</v>
      </c>
      <c r="M13" s="10"/>
    </row>
    <row r="14" spans="1:14" s="13" customFormat="1" ht="12.75" x14ac:dyDescent="0.25">
      <c r="A14" s="284" t="s">
        <v>182</v>
      </c>
      <c r="B14" s="64">
        <v>18</v>
      </c>
      <c r="C14" s="276">
        <v>1</v>
      </c>
      <c r="D14" s="276">
        <v>1</v>
      </c>
      <c r="E14" s="276">
        <v>2</v>
      </c>
      <c r="F14" s="276">
        <v>0</v>
      </c>
      <c r="G14" s="276">
        <v>2</v>
      </c>
      <c r="H14" s="276">
        <v>2</v>
      </c>
      <c r="I14" s="276">
        <v>2</v>
      </c>
      <c r="J14" s="276">
        <v>1</v>
      </c>
      <c r="K14" s="276">
        <v>3</v>
      </c>
      <c r="L14" s="276">
        <v>4</v>
      </c>
      <c r="M14" s="10"/>
    </row>
    <row r="15" spans="1:14" s="13" customFormat="1" ht="12.75" x14ac:dyDescent="0.25">
      <c r="A15" s="284" t="s">
        <v>112</v>
      </c>
      <c r="B15" s="64">
        <v>22</v>
      </c>
      <c r="C15" s="276">
        <v>0</v>
      </c>
      <c r="D15" s="276">
        <v>0</v>
      </c>
      <c r="E15" s="276">
        <v>0</v>
      </c>
      <c r="F15" s="276">
        <v>0</v>
      </c>
      <c r="G15" s="276">
        <v>0</v>
      </c>
      <c r="H15" s="276">
        <v>1</v>
      </c>
      <c r="I15" s="276">
        <v>0</v>
      </c>
      <c r="J15" s="276">
        <v>19</v>
      </c>
      <c r="K15" s="276">
        <v>2</v>
      </c>
      <c r="L15" s="276">
        <v>0</v>
      </c>
      <c r="M15" s="10"/>
    </row>
    <row r="16" spans="1:14" s="48" customFormat="1" ht="12.75" x14ac:dyDescent="0.25">
      <c r="A16" s="284" t="s">
        <v>128</v>
      </c>
      <c r="B16" s="64">
        <v>14</v>
      </c>
      <c r="C16" s="276">
        <v>0</v>
      </c>
      <c r="D16" s="276">
        <v>0</v>
      </c>
      <c r="E16" s="276">
        <v>0</v>
      </c>
      <c r="F16" s="276">
        <v>0</v>
      </c>
      <c r="G16" s="276">
        <v>0</v>
      </c>
      <c r="H16" s="276">
        <v>0</v>
      </c>
      <c r="I16" s="276">
        <v>2</v>
      </c>
      <c r="J16" s="276">
        <v>7</v>
      </c>
      <c r="K16" s="276">
        <v>2</v>
      </c>
      <c r="L16" s="276">
        <v>3</v>
      </c>
      <c r="M16" s="10"/>
    </row>
    <row r="17" spans="1:13" ht="12.75" x14ac:dyDescent="0.25">
      <c r="A17" s="272" t="s">
        <v>183</v>
      </c>
      <c r="B17" s="64">
        <v>39</v>
      </c>
      <c r="C17" s="64">
        <v>39</v>
      </c>
      <c r="D17" s="64">
        <v>40</v>
      </c>
      <c r="E17" s="64">
        <v>40</v>
      </c>
      <c r="F17" s="64">
        <v>38</v>
      </c>
      <c r="G17" s="64">
        <v>37</v>
      </c>
      <c r="H17" s="64">
        <v>40</v>
      </c>
      <c r="I17" s="64">
        <v>39</v>
      </c>
      <c r="J17" s="64">
        <v>39</v>
      </c>
      <c r="K17" s="64">
        <v>39</v>
      </c>
      <c r="L17" s="64">
        <v>39</v>
      </c>
      <c r="M17" s="237"/>
    </row>
  </sheetData>
  <mergeCells count="3">
    <mergeCell ref="A1:J1"/>
    <mergeCell ref="A2:J2"/>
    <mergeCell ref="A3:J3"/>
  </mergeCells>
  <hyperlinks>
    <hyperlink ref="N1" location="INDEX!A1" display="Back to Index" xr:uid="{BA111E94-A5F2-40E3-994C-2C2B7747AEB8}"/>
  </hyperlink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FF711-A7C9-4DE5-8277-B0969AA8E31F}">
  <sheetPr>
    <tabColor theme="9"/>
  </sheetPr>
  <dimension ref="A1:N15"/>
  <sheetViews>
    <sheetView zoomScale="130" zoomScaleNormal="130" workbookViewId="0">
      <selection activeCell="B13" sqref="B13"/>
    </sheetView>
  </sheetViews>
  <sheetFormatPr defaultRowHeight="15" x14ac:dyDescent="0.25"/>
  <cols>
    <col min="1" max="1" width="21" bestFit="1" customWidth="1"/>
    <col min="3" max="3" width="5.5703125" customWidth="1"/>
    <col min="4" max="4" width="5.85546875" customWidth="1"/>
    <col min="5" max="5" width="5.5703125" customWidth="1"/>
    <col min="6" max="7" width="6.28515625" customWidth="1"/>
    <col min="8" max="8" width="5.42578125" customWidth="1"/>
    <col min="9" max="9" width="6" customWidth="1"/>
    <col min="10" max="10" width="5.85546875" customWidth="1"/>
    <col min="11" max="13" width="5.85546875" style="144" customWidth="1"/>
    <col min="14" max="14" width="12.7109375" bestFit="1" customWidth="1"/>
  </cols>
  <sheetData>
    <row r="1" spans="1:14" ht="18.75" x14ac:dyDescent="0.25">
      <c r="A1" s="549" t="s">
        <v>184</v>
      </c>
      <c r="B1" s="549"/>
      <c r="C1" s="549"/>
      <c r="D1" s="549"/>
      <c r="E1" s="549"/>
      <c r="F1" s="549"/>
      <c r="G1" s="549"/>
      <c r="H1" s="549"/>
      <c r="I1" s="549"/>
      <c r="J1" s="549"/>
      <c r="K1"/>
      <c r="N1" s="222" t="s">
        <v>648</v>
      </c>
    </row>
    <row r="2" spans="1:14" ht="18.75" x14ac:dyDescent="0.25">
      <c r="A2" s="549" t="s">
        <v>1</v>
      </c>
      <c r="B2" s="549"/>
      <c r="C2" s="549"/>
      <c r="D2" s="549"/>
      <c r="E2" s="549"/>
      <c r="F2" s="549"/>
      <c r="G2" s="549"/>
      <c r="H2" s="549"/>
      <c r="I2" s="549"/>
      <c r="J2" s="549"/>
      <c r="K2"/>
    </row>
    <row r="3" spans="1:14" ht="18.75" x14ac:dyDescent="0.25">
      <c r="A3" s="550" t="s">
        <v>761</v>
      </c>
      <c r="B3" s="550"/>
      <c r="C3" s="550"/>
      <c r="D3" s="550"/>
      <c r="E3" s="550"/>
      <c r="F3" s="550"/>
      <c r="G3" s="550"/>
      <c r="H3" s="550"/>
      <c r="I3" s="550"/>
      <c r="J3" s="550"/>
      <c r="K3"/>
    </row>
    <row r="4" spans="1:14" x14ac:dyDescent="0.25">
      <c r="A4" s="272" t="s">
        <v>185</v>
      </c>
      <c r="B4" s="160" t="s">
        <v>3</v>
      </c>
      <c r="C4" s="160" t="s">
        <v>4</v>
      </c>
      <c r="D4" s="160" t="s">
        <v>5</v>
      </c>
      <c r="E4" s="160" t="s">
        <v>6</v>
      </c>
      <c r="F4" s="160" t="s">
        <v>7</v>
      </c>
      <c r="G4" s="160" t="s">
        <v>8</v>
      </c>
      <c r="H4" s="160" t="s">
        <v>9</v>
      </c>
      <c r="I4" s="160" t="s">
        <v>10</v>
      </c>
      <c r="J4" s="160" t="s">
        <v>11</v>
      </c>
      <c r="K4" s="160" t="s">
        <v>672</v>
      </c>
      <c r="L4" s="424" t="s">
        <v>750</v>
      </c>
      <c r="M4" s="236"/>
    </row>
    <row r="5" spans="1:14" x14ac:dyDescent="0.25">
      <c r="A5" s="272" t="s">
        <v>12</v>
      </c>
      <c r="B5" s="64">
        <f>SUM(C5:L5)</f>
        <v>549</v>
      </c>
      <c r="C5" s="64">
        <f>SUM(C6:C14)</f>
        <v>51</v>
      </c>
      <c r="D5" s="64">
        <f t="shared" ref="D5:J5" si="0">SUM(D6:D14)</f>
        <v>41</v>
      </c>
      <c r="E5" s="64">
        <f t="shared" si="0"/>
        <v>66</v>
      </c>
      <c r="F5" s="64">
        <f t="shared" si="0"/>
        <v>46</v>
      </c>
      <c r="G5" s="64">
        <f t="shared" si="0"/>
        <v>57</v>
      </c>
      <c r="H5" s="64">
        <f t="shared" si="0"/>
        <v>48</v>
      </c>
      <c r="I5" s="64">
        <f t="shared" si="0"/>
        <v>46</v>
      </c>
      <c r="J5" s="64">
        <f t="shared" si="0"/>
        <v>73</v>
      </c>
      <c r="K5" s="64">
        <v>61</v>
      </c>
      <c r="L5" s="64">
        <v>60</v>
      </c>
      <c r="M5" s="237"/>
    </row>
    <row r="6" spans="1:14" x14ac:dyDescent="0.25">
      <c r="A6" s="284" t="s">
        <v>186</v>
      </c>
      <c r="B6" s="64">
        <v>22</v>
      </c>
      <c r="C6" s="276">
        <v>2</v>
      </c>
      <c r="D6" s="276">
        <v>4</v>
      </c>
      <c r="E6" s="276">
        <v>2</v>
      </c>
      <c r="F6" s="276">
        <v>1</v>
      </c>
      <c r="G6" s="276">
        <v>3</v>
      </c>
      <c r="H6" s="276">
        <v>3</v>
      </c>
      <c r="I6" s="276">
        <v>2</v>
      </c>
      <c r="J6" s="276">
        <v>2</v>
      </c>
      <c r="K6" s="276">
        <v>1</v>
      </c>
      <c r="L6" s="276">
        <v>2</v>
      </c>
      <c r="M6" s="10"/>
    </row>
    <row r="7" spans="1:14" x14ac:dyDescent="0.25">
      <c r="A7" s="284" t="s">
        <v>187</v>
      </c>
      <c r="B7" s="64">
        <v>123</v>
      </c>
      <c r="C7" s="276">
        <v>11</v>
      </c>
      <c r="D7" s="276">
        <v>8</v>
      </c>
      <c r="E7" s="276">
        <v>13</v>
      </c>
      <c r="F7" s="276">
        <v>14</v>
      </c>
      <c r="G7" s="276">
        <v>14</v>
      </c>
      <c r="H7" s="276">
        <v>12</v>
      </c>
      <c r="I7" s="276">
        <v>16</v>
      </c>
      <c r="J7" s="276">
        <v>17</v>
      </c>
      <c r="K7" s="276">
        <v>7</v>
      </c>
      <c r="L7" s="276">
        <v>11</v>
      </c>
      <c r="M7" s="10"/>
    </row>
    <row r="8" spans="1:14" x14ac:dyDescent="0.25">
      <c r="A8" s="284" t="s">
        <v>188</v>
      </c>
      <c r="B8" s="64">
        <v>99</v>
      </c>
      <c r="C8" s="276">
        <v>8</v>
      </c>
      <c r="D8" s="276">
        <v>11</v>
      </c>
      <c r="E8" s="276">
        <v>13</v>
      </c>
      <c r="F8" s="276">
        <v>10</v>
      </c>
      <c r="G8" s="276">
        <v>18</v>
      </c>
      <c r="H8" s="276">
        <v>7</v>
      </c>
      <c r="I8" s="276">
        <v>9</v>
      </c>
      <c r="J8" s="276">
        <v>10</v>
      </c>
      <c r="K8" s="276">
        <v>6</v>
      </c>
      <c r="L8" s="276">
        <v>7</v>
      </c>
      <c r="M8" s="10"/>
    </row>
    <row r="9" spans="1:14" x14ac:dyDescent="0.25">
      <c r="A9" s="284" t="s">
        <v>189</v>
      </c>
      <c r="B9" s="64">
        <v>69</v>
      </c>
      <c r="C9" s="276">
        <v>11</v>
      </c>
      <c r="D9" s="276">
        <v>4</v>
      </c>
      <c r="E9" s="276">
        <v>13</v>
      </c>
      <c r="F9" s="276">
        <v>7</v>
      </c>
      <c r="G9" s="276">
        <v>10</v>
      </c>
      <c r="H9" s="276">
        <v>8</v>
      </c>
      <c r="I9" s="276">
        <v>4</v>
      </c>
      <c r="J9" s="276">
        <v>9</v>
      </c>
      <c r="K9" s="276">
        <v>1</v>
      </c>
      <c r="L9" s="276">
        <v>2</v>
      </c>
      <c r="M9" s="10"/>
    </row>
    <row r="10" spans="1:14" x14ac:dyDescent="0.25">
      <c r="A10" s="284" t="s">
        <v>190</v>
      </c>
      <c r="B10" s="64">
        <v>73</v>
      </c>
      <c r="C10" s="276">
        <v>13</v>
      </c>
      <c r="D10" s="276">
        <v>5</v>
      </c>
      <c r="E10" s="276">
        <v>13</v>
      </c>
      <c r="F10" s="276">
        <v>9</v>
      </c>
      <c r="G10" s="276">
        <v>5</v>
      </c>
      <c r="H10" s="276">
        <v>8</v>
      </c>
      <c r="I10" s="276">
        <v>4</v>
      </c>
      <c r="J10" s="276">
        <v>10</v>
      </c>
      <c r="K10" s="276">
        <v>2</v>
      </c>
      <c r="L10" s="276">
        <v>4</v>
      </c>
      <c r="M10" s="10"/>
    </row>
    <row r="11" spans="1:14" x14ac:dyDescent="0.25">
      <c r="A11" s="284" t="s">
        <v>191</v>
      </c>
      <c r="B11" s="64">
        <v>34</v>
      </c>
      <c r="C11" s="276">
        <v>5</v>
      </c>
      <c r="D11" s="276">
        <v>6</v>
      </c>
      <c r="E11" s="276">
        <v>4</v>
      </c>
      <c r="F11" s="276">
        <v>2</v>
      </c>
      <c r="G11" s="276">
        <v>2</v>
      </c>
      <c r="H11" s="276">
        <v>4</v>
      </c>
      <c r="I11" s="276">
        <v>5</v>
      </c>
      <c r="J11" s="276">
        <v>3</v>
      </c>
      <c r="K11" s="276">
        <v>0</v>
      </c>
      <c r="L11" s="276">
        <v>3</v>
      </c>
      <c r="M11" s="10"/>
    </row>
    <row r="12" spans="1:14" x14ac:dyDescent="0.25">
      <c r="A12" s="284" t="s">
        <v>192</v>
      </c>
      <c r="B12" s="64">
        <v>28</v>
      </c>
      <c r="C12" s="276">
        <v>0</v>
      </c>
      <c r="D12" s="276">
        <v>2</v>
      </c>
      <c r="E12" s="276">
        <v>8</v>
      </c>
      <c r="F12" s="276">
        <v>2</v>
      </c>
      <c r="G12" s="276">
        <v>3</v>
      </c>
      <c r="H12" s="276">
        <v>5</v>
      </c>
      <c r="I12" s="276">
        <v>1</v>
      </c>
      <c r="J12" s="276">
        <v>5</v>
      </c>
      <c r="K12" s="276">
        <v>0</v>
      </c>
      <c r="L12" s="276">
        <v>2</v>
      </c>
      <c r="M12" s="10"/>
    </row>
    <row r="13" spans="1:14" x14ac:dyDescent="0.25">
      <c r="A13" s="284" t="s">
        <v>193</v>
      </c>
      <c r="B13" s="64">
        <v>6</v>
      </c>
      <c r="C13" s="276">
        <v>1</v>
      </c>
      <c r="D13" s="276">
        <v>0</v>
      </c>
      <c r="E13" s="276">
        <v>0</v>
      </c>
      <c r="F13" s="276">
        <v>0</v>
      </c>
      <c r="G13" s="276">
        <v>1</v>
      </c>
      <c r="H13" s="276">
        <v>1</v>
      </c>
      <c r="I13" s="276">
        <v>2</v>
      </c>
      <c r="J13" s="276">
        <v>0</v>
      </c>
      <c r="K13" s="276">
        <v>0</v>
      </c>
      <c r="L13" s="276">
        <v>1</v>
      </c>
      <c r="M13" s="10"/>
    </row>
    <row r="14" spans="1:14" x14ac:dyDescent="0.25">
      <c r="A14" s="284" t="s">
        <v>112</v>
      </c>
      <c r="B14" s="64">
        <v>95</v>
      </c>
      <c r="C14" s="276">
        <v>0</v>
      </c>
      <c r="D14" s="276">
        <v>1</v>
      </c>
      <c r="E14" s="276">
        <v>0</v>
      </c>
      <c r="F14" s="276">
        <v>1</v>
      </c>
      <c r="G14" s="276">
        <v>1</v>
      </c>
      <c r="H14" s="276">
        <v>0</v>
      </c>
      <c r="I14" s="276">
        <v>3</v>
      </c>
      <c r="J14" s="276">
        <v>17</v>
      </c>
      <c r="K14" s="276">
        <v>44</v>
      </c>
      <c r="L14" s="276">
        <v>28</v>
      </c>
      <c r="M14" s="10"/>
    </row>
    <row r="15" spans="1:14" x14ac:dyDescent="0.25">
      <c r="A15" s="272" t="s">
        <v>194</v>
      </c>
      <c r="B15" s="64">
        <v>12</v>
      </c>
      <c r="C15" s="64">
        <v>13</v>
      </c>
      <c r="D15" s="64">
        <v>12</v>
      </c>
      <c r="E15" s="64">
        <v>13</v>
      </c>
      <c r="F15" s="64">
        <v>11</v>
      </c>
      <c r="G15" s="64">
        <v>10</v>
      </c>
      <c r="H15" s="64">
        <v>13</v>
      </c>
      <c r="I15" s="64">
        <v>11</v>
      </c>
      <c r="J15" s="64">
        <v>12</v>
      </c>
      <c r="K15" s="64">
        <v>7</v>
      </c>
      <c r="L15" s="64">
        <v>11</v>
      </c>
      <c r="M15" s="237"/>
    </row>
  </sheetData>
  <mergeCells count="3">
    <mergeCell ref="A1:J1"/>
    <mergeCell ref="A2:J2"/>
    <mergeCell ref="A3:J3"/>
  </mergeCells>
  <hyperlinks>
    <hyperlink ref="N1" location="INDEX!A1" display="Back to Index" xr:uid="{D596D672-D876-4628-A746-80B71F110F04}"/>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9BCC8-631C-46E9-AE1B-04A490EF0620}">
  <sheetPr>
    <tabColor theme="9"/>
  </sheetPr>
  <dimension ref="A1:M15"/>
  <sheetViews>
    <sheetView zoomScale="130" zoomScaleNormal="130" workbookViewId="0">
      <selection activeCell="A15" sqref="A15"/>
    </sheetView>
  </sheetViews>
  <sheetFormatPr defaultRowHeight="15" x14ac:dyDescent="0.25"/>
  <cols>
    <col min="1" max="1" width="21" bestFit="1" customWidth="1"/>
    <col min="4" max="4" width="7.140625" customWidth="1"/>
    <col min="5" max="5" width="7.42578125" customWidth="1"/>
    <col min="6" max="7" width="8" customWidth="1"/>
    <col min="8" max="8" width="7.85546875" customWidth="1"/>
    <col min="9" max="9" width="7.28515625" customWidth="1"/>
    <col min="13" max="13" width="12.7109375" bestFit="1" customWidth="1"/>
  </cols>
  <sheetData>
    <row r="1" spans="1:13" ht="18.75" x14ac:dyDescent="0.25">
      <c r="A1" s="549" t="s">
        <v>195</v>
      </c>
      <c r="B1" s="551"/>
      <c r="C1" s="551"/>
      <c r="D1" s="551"/>
      <c r="E1" s="551"/>
      <c r="F1" s="551"/>
      <c r="G1" s="551"/>
      <c r="H1" s="551"/>
      <c r="I1" s="551"/>
      <c r="J1" s="551"/>
      <c r="K1" s="577"/>
      <c r="M1" s="222" t="s">
        <v>648</v>
      </c>
    </row>
    <row r="2" spans="1:13" ht="18.75" x14ac:dyDescent="0.25">
      <c r="A2" s="549" t="s">
        <v>1</v>
      </c>
      <c r="B2" s="551"/>
      <c r="C2" s="551"/>
      <c r="D2" s="551"/>
      <c r="E2" s="551"/>
      <c r="F2" s="551"/>
      <c r="G2" s="551"/>
      <c r="H2" s="551"/>
      <c r="I2" s="551"/>
      <c r="J2" s="551"/>
      <c r="K2" s="577"/>
    </row>
    <row r="3" spans="1:13" ht="18.75" x14ac:dyDescent="0.25">
      <c r="A3" s="550" t="s">
        <v>762</v>
      </c>
      <c r="B3" s="550"/>
      <c r="C3" s="550"/>
      <c r="D3" s="550"/>
      <c r="E3" s="550"/>
      <c r="F3" s="550"/>
      <c r="G3" s="550"/>
      <c r="H3" s="550"/>
      <c r="I3" s="550"/>
      <c r="J3" s="550"/>
      <c r="K3" s="578"/>
    </row>
    <row r="4" spans="1:13" ht="51.75" x14ac:dyDescent="0.25">
      <c r="A4" s="58" t="s">
        <v>173</v>
      </c>
      <c r="B4" s="44" t="s">
        <v>3</v>
      </c>
      <c r="C4" s="299" t="s">
        <v>196</v>
      </c>
      <c r="D4" s="299" t="s">
        <v>197</v>
      </c>
      <c r="E4" s="299" t="s">
        <v>198</v>
      </c>
      <c r="F4" s="299" t="s">
        <v>199</v>
      </c>
      <c r="G4" s="299" t="s">
        <v>200</v>
      </c>
      <c r="H4" s="299" t="s">
        <v>201</v>
      </c>
      <c r="I4" s="299" t="s">
        <v>202</v>
      </c>
      <c r="J4" s="300" t="s">
        <v>203</v>
      </c>
      <c r="K4" s="299" t="s">
        <v>204</v>
      </c>
    </row>
    <row r="5" spans="1:13" x14ac:dyDescent="0.25">
      <c r="A5" s="63" t="s">
        <v>12</v>
      </c>
      <c r="B5" s="64">
        <v>60</v>
      </c>
      <c r="C5" s="64">
        <v>2</v>
      </c>
      <c r="D5" s="64">
        <v>11</v>
      </c>
      <c r="E5" s="64">
        <v>7</v>
      </c>
      <c r="F5" s="64">
        <v>2</v>
      </c>
      <c r="G5" s="64">
        <v>4</v>
      </c>
      <c r="H5" s="64">
        <v>3</v>
      </c>
      <c r="I5" s="64">
        <v>2</v>
      </c>
      <c r="J5" s="64">
        <v>1</v>
      </c>
      <c r="K5" s="64">
        <v>28</v>
      </c>
    </row>
    <row r="6" spans="1:13" x14ac:dyDescent="0.25">
      <c r="A6" s="284" t="s">
        <v>174</v>
      </c>
      <c r="B6" s="64">
        <v>6</v>
      </c>
      <c r="C6" s="276">
        <v>1</v>
      </c>
      <c r="D6" s="276">
        <v>2</v>
      </c>
      <c r="E6" s="276">
        <v>0</v>
      </c>
      <c r="F6" s="276">
        <v>0</v>
      </c>
      <c r="G6" s="276">
        <v>0</v>
      </c>
      <c r="H6" s="276">
        <v>0</v>
      </c>
      <c r="I6" s="276">
        <v>0</v>
      </c>
      <c r="J6" s="279">
        <v>0</v>
      </c>
      <c r="K6" s="276">
        <v>3</v>
      </c>
    </row>
    <row r="7" spans="1:13" x14ac:dyDescent="0.25">
      <c r="A7" s="284" t="s">
        <v>175</v>
      </c>
      <c r="B7" s="64">
        <v>10</v>
      </c>
      <c r="C7" s="276">
        <v>1</v>
      </c>
      <c r="D7" s="276">
        <v>4</v>
      </c>
      <c r="E7" s="276">
        <v>0</v>
      </c>
      <c r="F7" s="276">
        <v>0</v>
      </c>
      <c r="G7" s="276">
        <v>0</v>
      </c>
      <c r="H7" s="276">
        <v>0</v>
      </c>
      <c r="I7" s="276">
        <v>1</v>
      </c>
      <c r="J7" s="279">
        <v>0</v>
      </c>
      <c r="K7" s="276">
        <v>4</v>
      </c>
    </row>
    <row r="8" spans="1:13" x14ac:dyDescent="0.25">
      <c r="A8" s="284" t="s">
        <v>176</v>
      </c>
      <c r="B8" s="64">
        <v>10</v>
      </c>
      <c r="C8" s="276">
        <v>0</v>
      </c>
      <c r="D8" s="276">
        <v>2</v>
      </c>
      <c r="E8" s="276">
        <v>2</v>
      </c>
      <c r="F8" s="276">
        <v>0</v>
      </c>
      <c r="G8" s="276">
        <v>0</v>
      </c>
      <c r="H8" s="276">
        <v>0</v>
      </c>
      <c r="I8" s="276">
        <v>0</v>
      </c>
      <c r="J8" s="279">
        <v>0</v>
      </c>
      <c r="K8" s="276">
        <v>6</v>
      </c>
    </row>
    <row r="9" spans="1:13" x14ac:dyDescent="0.25">
      <c r="A9" s="284" t="s">
        <v>177</v>
      </c>
      <c r="B9" s="64">
        <v>6</v>
      </c>
      <c r="C9" s="276">
        <v>0</v>
      </c>
      <c r="D9" s="276">
        <v>2</v>
      </c>
      <c r="E9" s="276">
        <v>2</v>
      </c>
      <c r="F9" s="276">
        <v>0</v>
      </c>
      <c r="G9" s="276">
        <v>1</v>
      </c>
      <c r="H9" s="276">
        <v>0</v>
      </c>
      <c r="I9" s="276">
        <v>0</v>
      </c>
      <c r="J9" s="279">
        <v>0</v>
      </c>
      <c r="K9" s="276">
        <v>1</v>
      </c>
    </row>
    <row r="10" spans="1:13" x14ac:dyDescent="0.25">
      <c r="A10" s="284" t="s">
        <v>178</v>
      </c>
      <c r="B10" s="64">
        <v>5</v>
      </c>
      <c r="C10" s="276">
        <v>0</v>
      </c>
      <c r="D10" s="276">
        <v>0</v>
      </c>
      <c r="E10" s="276">
        <v>1</v>
      </c>
      <c r="F10" s="276">
        <v>1</v>
      </c>
      <c r="G10" s="276">
        <v>0</v>
      </c>
      <c r="H10" s="276">
        <v>1</v>
      </c>
      <c r="I10" s="276">
        <v>0</v>
      </c>
      <c r="J10" s="279">
        <v>0</v>
      </c>
      <c r="K10" s="276">
        <v>2</v>
      </c>
    </row>
    <row r="11" spans="1:13" x14ac:dyDescent="0.25">
      <c r="A11" s="284" t="s">
        <v>179</v>
      </c>
      <c r="B11" s="64">
        <v>9</v>
      </c>
      <c r="C11" s="276">
        <v>0</v>
      </c>
      <c r="D11" s="276">
        <v>0</v>
      </c>
      <c r="E11" s="276">
        <v>1</v>
      </c>
      <c r="F11" s="276">
        <v>1</v>
      </c>
      <c r="G11" s="276">
        <v>2</v>
      </c>
      <c r="H11" s="276">
        <v>1</v>
      </c>
      <c r="I11" s="276">
        <v>0</v>
      </c>
      <c r="J11" s="279">
        <v>0</v>
      </c>
      <c r="K11" s="276">
        <v>4</v>
      </c>
    </row>
    <row r="12" spans="1:13" x14ac:dyDescent="0.25">
      <c r="A12" s="284" t="s">
        <v>180</v>
      </c>
      <c r="B12" s="64">
        <v>5</v>
      </c>
      <c r="C12" s="276">
        <v>0</v>
      </c>
      <c r="D12" s="276">
        <v>1</v>
      </c>
      <c r="E12" s="276">
        <v>0</v>
      </c>
      <c r="F12" s="276">
        <v>0</v>
      </c>
      <c r="G12" s="276">
        <v>0</v>
      </c>
      <c r="H12" s="276">
        <v>0</v>
      </c>
      <c r="I12" s="276">
        <v>0</v>
      </c>
      <c r="J12" s="279">
        <v>0</v>
      </c>
      <c r="K12" s="276">
        <v>4</v>
      </c>
    </row>
    <row r="13" spans="1:13" x14ac:dyDescent="0.25">
      <c r="A13" s="284" t="s">
        <v>181</v>
      </c>
      <c r="B13" s="64">
        <v>2</v>
      </c>
      <c r="C13" s="276">
        <v>0</v>
      </c>
      <c r="D13" s="276">
        <v>0</v>
      </c>
      <c r="E13" s="276">
        <v>0</v>
      </c>
      <c r="F13" s="276">
        <v>0</v>
      </c>
      <c r="G13" s="276">
        <v>0</v>
      </c>
      <c r="H13" s="276">
        <v>1</v>
      </c>
      <c r="I13" s="276">
        <v>1</v>
      </c>
      <c r="J13" s="279">
        <v>0</v>
      </c>
      <c r="K13" s="276">
        <v>0</v>
      </c>
    </row>
    <row r="14" spans="1:13" x14ac:dyDescent="0.25">
      <c r="A14" s="284" t="s">
        <v>182</v>
      </c>
      <c r="B14" s="64">
        <v>4</v>
      </c>
      <c r="C14" s="276">
        <v>0</v>
      </c>
      <c r="D14" s="276">
        <v>0</v>
      </c>
      <c r="E14" s="276">
        <v>1</v>
      </c>
      <c r="F14" s="276">
        <v>0</v>
      </c>
      <c r="G14" s="276">
        <v>1</v>
      </c>
      <c r="H14" s="276">
        <v>0</v>
      </c>
      <c r="I14" s="276">
        <v>0</v>
      </c>
      <c r="J14" s="279">
        <v>1</v>
      </c>
      <c r="K14" s="276">
        <v>1</v>
      </c>
    </row>
    <row r="15" spans="1:13" x14ac:dyDescent="0.25">
      <c r="A15" s="284" t="s">
        <v>112</v>
      </c>
      <c r="B15" s="64">
        <v>3</v>
      </c>
      <c r="C15" s="276">
        <v>0</v>
      </c>
      <c r="D15" s="276">
        <v>0</v>
      </c>
      <c r="E15" s="276">
        <v>0</v>
      </c>
      <c r="F15" s="276">
        <v>0</v>
      </c>
      <c r="G15" s="276">
        <v>0</v>
      </c>
      <c r="H15" s="276">
        <v>0</v>
      </c>
      <c r="I15" s="276">
        <v>0</v>
      </c>
      <c r="J15" s="279">
        <v>0</v>
      </c>
      <c r="K15" s="276">
        <v>3</v>
      </c>
    </row>
  </sheetData>
  <mergeCells count="3">
    <mergeCell ref="A1:K1"/>
    <mergeCell ref="A2:K2"/>
    <mergeCell ref="A3:K3"/>
  </mergeCells>
  <hyperlinks>
    <hyperlink ref="M1" location="INDEX!A1" display="Back to Index" xr:uid="{DF100000-B179-42FB-81EA-A3F6553B44B8}"/>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CDAA1-0813-4E31-926B-5CB5C0BE5075}">
  <sheetPr>
    <tabColor theme="9"/>
  </sheetPr>
  <dimension ref="A1:M16"/>
  <sheetViews>
    <sheetView zoomScale="120" zoomScaleNormal="120" workbookViewId="0">
      <selection activeCell="O13" sqref="O13"/>
    </sheetView>
  </sheetViews>
  <sheetFormatPr defaultColWidth="9.28515625" defaultRowHeight="15.75" customHeight="1" x14ac:dyDescent="0.25"/>
  <cols>
    <col min="1" max="1" width="29.7109375" style="48" customWidth="1"/>
    <col min="2" max="2" width="5.7109375" style="47" customWidth="1"/>
    <col min="3" max="3" width="9.7109375" style="49" customWidth="1"/>
    <col min="4" max="10" width="9.7109375" style="50" customWidth="1"/>
    <col min="11" max="11" width="9.7109375" style="49" customWidth="1"/>
    <col min="12" max="12" width="9.28515625" style="47"/>
    <col min="13" max="13" width="12.7109375" style="47" bestFit="1" customWidth="1"/>
    <col min="14" max="16384" width="9.28515625" style="47"/>
  </cols>
  <sheetData>
    <row r="1" spans="1:13" s="42" customFormat="1" ht="18.75" x14ac:dyDescent="0.25">
      <c r="A1" s="549" t="s">
        <v>205</v>
      </c>
      <c r="B1" s="551"/>
      <c r="C1" s="551"/>
      <c r="D1" s="551"/>
      <c r="E1" s="551"/>
      <c r="F1" s="551"/>
      <c r="G1" s="551"/>
      <c r="H1" s="551"/>
      <c r="I1" s="551"/>
      <c r="J1" s="551"/>
      <c r="K1" s="551"/>
      <c r="M1" s="222" t="s">
        <v>648</v>
      </c>
    </row>
    <row r="2" spans="1:13" s="42" customFormat="1" ht="18.75" x14ac:dyDescent="0.25">
      <c r="A2" s="549" t="s">
        <v>1</v>
      </c>
      <c r="B2" s="551"/>
      <c r="C2" s="551"/>
      <c r="D2" s="551"/>
      <c r="E2" s="551"/>
      <c r="F2" s="551"/>
      <c r="G2" s="551"/>
      <c r="H2" s="551"/>
      <c r="I2" s="551"/>
      <c r="J2" s="551"/>
      <c r="K2" s="551"/>
    </row>
    <row r="3" spans="1:13" s="43" customFormat="1" ht="18.75" x14ac:dyDescent="0.25">
      <c r="A3" s="550" t="s">
        <v>763</v>
      </c>
      <c r="B3" s="550"/>
      <c r="C3" s="550"/>
      <c r="D3" s="550"/>
      <c r="E3" s="550"/>
      <c r="F3" s="550"/>
      <c r="G3" s="550"/>
      <c r="H3" s="550"/>
      <c r="I3" s="550"/>
      <c r="J3" s="550"/>
      <c r="K3" s="550"/>
    </row>
    <row r="4" spans="1:13" s="45" customFormat="1" ht="38.25" x14ac:dyDescent="0.2">
      <c r="A4" s="58" t="s">
        <v>173</v>
      </c>
      <c r="B4" s="44" t="s">
        <v>3</v>
      </c>
      <c r="C4" s="299" t="s">
        <v>196</v>
      </c>
      <c r="D4" s="299" t="s">
        <v>206</v>
      </c>
      <c r="E4" s="299" t="s">
        <v>207</v>
      </c>
      <c r="F4" s="299" t="s">
        <v>208</v>
      </c>
      <c r="G4" s="299" t="s">
        <v>200</v>
      </c>
      <c r="H4" s="299" t="s">
        <v>201</v>
      </c>
      <c r="I4" s="299" t="s">
        <v>202</v>
      </c>
      <c r="J4" s="299" t="s">
        <v>203</v>
      </c>
      <c r="K4" s="299" t="s">
        <v>204</v>
      </c>
    </row>
    <row r="5" spans="1:13" s="46" customFormat="1" ht="12.75" x14ac:dyDescent="0.25">
      <c r="A5" s="63" t="s">
        <v>12</v>
      </c>
      <c r="B5" s="64">
        <v>549</v>
      </c>
      <c r="C5" s="64">
        <v>22</v>
      </c>
      <c r="D5" s="64">
        <v>123</v>
      </c>
      <c r="E5" s="64">
        <v>99</v>
      </c>
      <c r="F5" s="64">
        <v>69</v>
      </c>
      <c r="G5" s="64">
        <v>73</v>
      </c>
      <c r="H5" s="64">
        <v>34</v>
      </c>
      <c r="I5" s="64">
        <v>28</v>
      </c>
      <c r="J5" s="64">
        <v>6</v>
      </c>
      <c r="K5" s="64">
        <v>95</v>
      </c>
    </row>
    <row r="6" spans="1:13" ht="12.75" x14ac:dyDescent="0.25">
      <c r="A6" s="284" t="s">
        <v>174</v>
      </c>
      <c r="B6" s="64">
        <v>31</v>
      </c>
      <c r="C6" s="276">
        <v>10</v>
      </c>
      <c r="D6" s="276">
        <v>15</v>
      </c>
      <c r="E6" s="276">
        <v>0</v>
      </c>
      <c r="F6" s="276">
        <v>1</v>
      </c>
      <c r="G6" s="276">
        <v>0</v>
      </c>
      <c r="H6" s="276">
        <v>0</v>
      </c>
      <c r="I6" s="276">
        <v>0</v>
      </c>
      <c r="J6" s="276">
        <v>0</v>
      </c>
      <c r="K6" s="276">
        <v>5</v>
      </c>
    </row>
    <row r="7" spans="1:13" ht="12.75" x14ac:dyDescent="0.25">
      <c r="A7" s="284" t="s">
        <v>175</v>
      </c>
      <c r="B7" s="64">
        <v>96</v>
      </c>
      <c r="C7" s="276">
        <v>6</v>
      </c>
      <c r="D7" s="276">
        <v>59</v>
      </c>
      <c r="E7" s="276">
        <v>15</v>
      </c>
      <c r="F7" s="276">
        <v>0</v>
      </c>
      <c r="G7" s="276">
        <v>0</v>
      </c>
      <c r="H7" s="276">
        <v>0</v>
      </c>
      <c r="I7" s="276">
        <v>1</v>
      </c>
      <c r="J7" s="276">
        <v>0</v>
      </c>
      <c r="K7" s="276">
        <v>15</v>
      </c>
    </row>
    <row r="8" spans="1:13" ht="12.75" x14ac:dyDescent="0.25">
      <c r="A8" s="284" t="s">
        <v>176</v>
      </c>
      <c r="B8" s="64">
        <v>98</v>
      </c>
      <c r="C8" s="276">
        <v>2</v>
      </c>
      <c r="D8" s="276">
        <v>22</v>
      </c>
      <c r="E8" s="276">
        <v>45</v>
      </c>
      <c r="F8" s="276">
        <v>13</v>
      </c>
      <c r="G8" s="276">
        <v>1</v>
      </c>
      <c r="H8" s="276">
        <v>0</v>
      </c>
      <c r="I8" s="276">
        <v>0</v>
      </c>
      <c r="J8" s="276">
        <v>0</v>
      </c>
      <c r="K8" s="276">
        <v>15</v>
      </c>
    </row>
    <row r="9" spans="1:13" ht="12.75" x14ac:dyDescent="0.25">
      <c r="A9" s="284" t="s">
        <v>177</v>
      </c>
      <c r="B9" s="64">
        <v>65</v>
      </c>
      <c r="C9" s="276">
        <v>0</v>
      </c>
      <c r="D9" s="276">
        <v>10</v>
      </c>
      <c r="E9" s="276">
        <v>16</v>
      </c>
      <c r="F9" s="276">
        <v>25</v>
      </c>
      <c r="G9" s="276">
        <v>8</v>
      </c>
      <c r="H9" s="276">
        <v>0</v>
      </c>
      <c r="I9" s="276">
        <v>0</v>
      </c>
      <c r="J9" s="276">
        <v>0</v>
      </c>
      <c r="K9" s="276">
        <v>6</v>
      </c>
    </row>
    <row r="10" spans="1:13" ht="12.75" x14ac:dyDescent="0.25">
      <c r="A10" s="284" t="s">
        <v>178</v>
      </c>
      <c r="B10" s="64">
        <v>80</v>
      </c>
      <c r="C10" s="276">
        <v>2</v>
      </c>
      <c r="D10" s="276">
        <v>5</v>
      </c>
      <c r="E10" s="276">
        <v>9</v>
      </c>
      <c r="F10" s="276">
        <v>15</v>
      </c>
      <c r="G10" s="276">
        <v>29</v>
      </c>
      <c r="H10" s="276">
        <v>11</v>
      </c>
      <c r="I10" s="276">
        <v>0</v>
      </c>
      <c r="J10" s="276">
        <v>0</v>
      </c>
      <c r="K10" s="276">
        <v>9</v>
      </c>
    </row>
    <row r="11" spans="1:13" ht="12.75" x14ac:dyDescent="0.25">
      <c r="A11" s="284" t="s">
        <v>179</v>
      </c>
      <c r="B11" s="64">
        <v>69</v>
      </c>
      <c r="C11" s="276">
        <v>1</v>
      </c>
      <c r="D11" s="276">
        <v>4</v>
      </c>
      <c r="E11" s="276">
        <v>7</v>
      </c>
      <c r="F11" s="276">
        <v>10</v>
      </c>
      <c r="G11" s="276">
        <v>19</v>
      </c>
      <c r="H11" s="276">
        <v>12</v>
      </c>
      <c r="I11" s="276">
        <v>5</v>
      </c>
      <c r="J11" s="276">
        <v>0</v>
      </c>
      <c r="K11" s="276">
        <v>11</v>
      </c>
    </row>
    <row r="12" spans="1:13" ht="12.75" x14ac:dyDescent="0.25">
      <c r="A12" s="284" t="s">
        <v>180</v>
      </c>
      <c r="B12" s="64">
        <v>40</v>
      </c>
      <c r="C12" s="276">
        <v>0</v>
      </c>
      <c r="D12" s="276">
        <v>1</v>
      </c>
      <c r="E12" s="276">
        <v>1</v>
      </c>
      <c r="F12" s="276">
        <v>4</v>
      </c>
      <c r="G12" s="276">
        <v>5</v>
      </c>
      <c r="H12" s="276">
        <v>6</v>
      </c>
      <c r="I12" s="276">
        <v>15</v>
      </c>
      <c r="J12" s="276">
        <v>1</v>
      </c>
      <c r="K12" s="276">
        <v>7</v>
      </c>
    </row>
    <row r="13" spans="1:13" ht="12.75" x14ac:dyDescent="0.25">
      <c r="A13" s="284" t="s">
        <v>181</v>
      </c>
      <c r="B13" s="64">
        <v>16</v>
      </c>
      <c r="C13" s="276">
        <v>0</v>
      </c>
      <c r="D13" s="276">
        <v>0</v>
      </c>
      <c r="E13" s="276">
        <v>1</v>
      </c>
      <c r="F13" s="276">
        <v>0</v>
      </c>
      <c r="G13" s="276">
        <v>3</v>
      </c>
      <c r="H13" s="276">
        <v>3</v>
      </c>
      <c r="I13" s="276">
        <v>5</v>
      </c>
      <c r="J13" s="276">
        <v>0</v>
      </c>
      <c r="K13" s="276">
        <v>4</v>
      </c>
    </row>
    <row r="14" spans="1:13" ht="12.75" x14ac:dyDescent="0.25">
      <c r="A14" s="284" t="s">
        <v>182</v>
      </c>
      <c r="B14" s="64">
        <v>18</v>
      </c>
      <c r="C14" s="276">
        <v>0</v>
      </c>
      <c r="D14" s="276">
        <v>0</v>
      </c>
      <c r="E14" s="276">
        <v>2</v>
      </c>
      <c r="F14" s="276">
        <v>1</v>
      </c>
      <c r="G14" s="276">
        <v>2</v>
      </c>
      <c r="H14" s="276">
        <v>2</v>
      </c>
      <c r="I14" s="276">
        <v>2</v>
      </c>
      <c r="J14" s="276">
        <v>5</v>
      </c>
      <c r="K14" s="276">
        <v>4</v>
      </c>
    </row>
    <row r="15" spans="1:13" ht="12.75" x14ac:dyDescent="0.25">
      <c r="A15" s="284" t="s">
        <v>112</v>
      </c>
      <c r="B15" s="64">
        <v>22</v>
      </c>
      <c r="C15" s="276">
        <v>0</v>
      </c>
      <c r="D15" s="276">
        <v>6</v>
      </c>
      <c r="E15" s="276">
        <v>3</v>
      </c>
      <c r="F15" s="276">
        <v>0</v>
      </c>
      <c r="G15" s="276">
        <v>5</v>
      </c>
      <c r="H15" s="276">
        <v>0</v>
      </c>
      <c r="I15" s="276">
        <v>0</v>
      </c>
      <c r="J15" s="276">
        <v>0</v>
      </c>
      <c r="K15" s="276">
        <v>8</v>
      </c>
    </row>
    <row r="16" spans="1:13" ht="12.75" x14ac:dyDescent="0.25">
      <c r="A16" s="284" t="s">
        <v>128</v>
      </c>
      <c r="B16" s="64">
        <v>14</v>
      </c>
      <c r="C16" s="276">
        <v>1</v>
      </c>
      <c r="D16" s="276">
        <v>1</v>
      </c>
      <c r="E16" s="276">
        <v>0</v>
      </c>
      <c r="F16" s="276">
        <v>0</v>
      </c>
      <c r="G16" s="276">
        <v>1</v>
      </c>
      <c r="H16" s="276">
        <v>0</v>
      </c>
      <c r="I16" s="276">
        <v>0</v>
      </c>
      <c r="J16" s="276">
        <v>0</v>
      </c>
      <c r="K16" s="276">
        <v>11</v>
      </c>
    </row>
  </sheetData>
  <mergeCells count="3">
    <mergeCell ref="A1:K1"/>
    <mergeCell ref="A2:K2"/>
    <mergeCell ref="A3:K3"/>
  </mergeCells>
  <hyperlinks>
    <hyperlink ref="M1" location="INDEX!A1" display="Back to Index" xr:uid="{733694B7-62FB-45FB-AB38-D6AAFC7426B9}"/>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8DC68-4525-4A49-9187-87201657F78D}">
  <sheetPr>
    <tabColor theme="9"/>
  </sheetPr>
  <dimension ref="A1:H9"/>
  <sheetViews>
    <sheetView zoomScale="120" zoomScaleNormal="120" workbookViewId="0">
      <selection activeCell="H1" sqref="H1"/>
    </sheetView>
  </sheetViews>
  <sheetFormatPr defaultColWidth="9.28515625" defaultRowHeight="15.75" customHeight="1" x14ac:dyDescent="0.25"/>
  <cols>
    <col min="1" max="1" width="33.5703125" style="48" customWidth="1"/>
    <col min="2" max="2" width="12.28515625" style="49" customWidth="1"/>
    <col min="3" max="6" width="12.28515625" style="47" customWidth="1"/>
    <col min="7" max="7" width="9.28515625" style="47"/>
    <col min="8" max="8" width="12.7109375" style="47" bestFit="1" customWidth="1"/>
    <col min="9" max="16384" width="9.28515625" style="47"/>
  </cols>
  <sheetData>
    <row r="1" spans="1:8" s="42" customFormat="1" ht="18.75" x14ac:dyDescent="0.25">
      <c r="A1" s="549" t="s">
        <v>209</v>
      </c>
      <c r="B1" s="551"/>
      <c r="C1" s="551"/>
      <c r="D1" s="551"/>
      <c r="E1" s="551"/>
      <c r="F1" s="551"/>
      <c r="H1" s="222" t="s">
        <v>648</v>
      </c>
    </row>
    <row r="2" spans="1:8" s="42" customFormat="1" ht="18.75" x14ac:dyDescent="0.25">
      <c r="A2" s="549" t="s">
        <v>1</v>
      </c>
      <c r="B2" s="551"/>
      <c r="C2" s="551"/>
      <c r="D2" s="551"/>
      <c r="E2" s="551"/>
      <c r="F2" s="551"/>
    </row>
    <row r="3" spans="1:8" s="43" customFormat="1" ht="18.75" x14ac:dyDescent="0.25">
      <c r="A3" s="550" t="s">
        <v>798</v>
      </c>
      <c r="B3" s="550"/>
      <c r="C3" s="550"/>
      <c r="D3" s="550"/>
      <c r="E3" s="550"/>
      <c r="F3" s="550"/>
    </row>
    <row r="4" spans="1:8" s="45" customFormat="1" ht="12.75" x14ac:dyDescent="0.2">
      <c r="A4" s="579" t="s">
        <v>210</v>
      </c>
      <c r="B4" s="580" t="s">
        <v>750</v>
      </c>
      <c r="C4" s="581" t="s">
        <v>211</v>
      </c>
      <c r="D4" s="581"/>
      <c r="E4" s="581" t="s">
        <v>212</v>
      </c>
      <c r="F4" s="581"/>
    </row>
    <row r="5" spans="1:8" s="45" customFormat="1" ht="13.5" x14ac:dyDescent="0.25">
      <c r="A5" s="579"/>
      <c r="B5" s="580"/>
      <c r="C5" s="44" t="s">
        <v>764</v>
      </c>
      <c r="D5" s="44" t="s">
        <v>765</v>
      </c>
      <c r="E5" s="44" t="s">
        <v>766</v>
      </c>
      <c r="F5" s="44" t="s">
        <v>767</v>
      </c>
    </row>
    <row r="6" spans="1:8" ht="12.75" x14ac:dyDescent="0.25">
      <c r="A6" s="301" t="s">
        <v>213</v>
      </c>
      <c r="B6" s="302">
        <v>39</v>
      </c>
      <c r="C6" s="302">
        <v>39</v>
      </c>
      <c r="D6" s="302">
        <v>39</v>
      </c>
      <c r="E6" s="302">
        <v>38</v>
      </c>
      <c r="F6" s="302">
        <v>39</v>
      </c>
    </row>
    <row r="7" spans="1:8" ht="12.75" x14ac:dyDescent="0.25">
      <c r="A7" s="303" t="s">
        <v>185</v>
      </c>
      <c r="B7" s="302">
        <v>11</v>
      </c>
      <c r="C7" s="302">
        <v>12</v>
      </c>
      <c r="D7" s="302">
        <v>11</v>
      </c>
      <c r="E7" s="302">
        <v>11</v>
      </c>
      <c r="F7" s="302">
        <v>12</v>
      </c>
    </row>
    <row r="8" spans="1:8" ht="12.75" x14ac:dyDescent="0.25">
      <c r="A8" s="303" t="s">
        <v>214</v>
      </c>
      <c r="B8" s="304" t="s">
        <v>799</v>
      </c>
      <c r="C8" s="304" t="s">
        <v>800</v>
      </c>
      <c r="D8" s="304" t="s">
        <v>800</v>
      </c>
      <c r="E8" s="304" t="s">
        <v>801</v>
      </c>
      <c r="F8" s="304" t="s">
        <v>800</v>
      </c>
    </row>
    <row r="9" spans="1:8" ht="12.75" x14ac:dyDescent="0.25">
      <c r="A9" s="303" t="s">
        <v>215</v>
      </c>
      <c r="B9" s="305">
        <v>203</v>
      </c>
      <c r="C9" s="305">
        <v>203</v>
      </c>
      <c r="D9" s="305">
        <v>199</v>
      </c>
      <c r="E9" s="305">
        <v>202</v>
      </c>
      <c r="F9" s="305">
        <v>202</v>
      </c>
    </row>
  </sheetData>
  <mergeCells count="7">
    <mergeCell ref="A1:F1"/>
    <mergeCell ref="A2:F2"/>
    <mergeCell ref="A3:F3"/>
    <mergeCell ref="A4:A5"/>
    <mergeCell ref="B4:B5"/>
    <mergeCell ref="C4:D4"/>
    <mergeCell ref="E4:F4"/>
  </mergeCells>
  <hyperlinks>
    <hyperlink ref="H1" location="INDEX!A1" display="Back to Index" xr:uid="{FA0162EB-08A0-477C-B0D0-74345A79CCA0}"/>
  </hyperlink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2553B-DC85-42DB-B65E-2280AD8A3635}">
  <sheetPr>
    <tabColor theme="9"/>
  </sheetPr>
  <dimension ref="A1:P19"/>
  <sheetViews>
    <sheetView zoomScale="140" zoomScaleNormal="140" workbookViewId="0">
      <selection activeCell="E26" sqref="E26"/>
    </sheetView>
  </sheetViews>
  <sheetFormatPr defaultColWidth="9.28515625" defaultRowHeight="15.75" customHeight="1" x14ac:dyDescent="0.25"/>
  <cols>
    <col min="1" max="1" width="8.5703125" style="48" bestFit="1" customWidth="1"/>
    <col min="2" max="2" width="24.7109375" style="48" customWidth="1"/>
    <col min="3" max="3" width="5.7109375" style="40" customWidth="1"/>
    <col min="4" max="10" width="5.5703125" style="49" customWidth="1"/>
    <col min="11" max="14" width="5.7109375" style="47" customWidth="1"/>
    <col min="15" max="15" width="12.7109375" style="47" bestFit="1" customWidth="1"/>
    <col min="16" max="16384" width="9.28515625" style="47"/>
  </cols>
  <sheetData>
    <row r="1" spans="1:15" s="42" customFormat="1" ht="18.75" x14ac:dyDescent="0.25">
      <c r="A1" s="549" t="s">
        <v>216</v>
      </c>
      <c r="B1" s="549"/>
      <c r="C1" s="549"/>
      <c r="D1" s="549"/>
      <c r="E1" s="549"/>
      <c r="F1" s="549"/>
      <c r="G1" s="549"/>
      <c r="H1" s="549"/>
      <c r="I1" s="549"/>
      <c r="J1" s="549"/>
      <c r="K1" s="549"/>
      <c r="O1" s="222" t="s">
        <v>648</v>
      </c>
    </row>
    <row r="2" spans="1:15" s="42" customFormat="1" ht="18.75" x14ac:dyDescent="0.25">
      <c r="A2" s="549" t="s">
        <v>1</v>
      </c>
      <c r="B2" s="549"/>
      <c r="C2" s="549"/>
      <c r="D2" s="549"/>
      <c r="E2" s="549"/>
      <c r="F2" s="549"/>
      <c r="G2" s="549"/>
      <c r="H2" s="549"/>
      <c r="I2" s="549"/>
      <c r="J2" s="549"/>
      <c r="K2" s="549"/>
    </row>
    <row r="3" spans="1:15" s="43" customFormat="1" ht="18.75" x14ac:dyDescent="0.25">
      <c r="A3" s="551" t="s">
        <v>768</v>
      </c>
      <c r="B3" s="551"/>
      <c r="C3" s="551"/>
      <c r="D3" s="551"/>
      <c r="E3" s="551"/>
      <c r="F3" s="551"/>
      <c r="G3" s="551"/>
      <c r="H3" s="551"/>
      <c r="I3" s="551"/>
      <c r="J3" s="551"/>
      <c r="K3" s="551"/>
    </row>
    <row r="4" spans="1:15" s="40" customFormat="1" ht="12.75" x14ac:dyDescent="0.25">
      <c r="A4" s="584" t="s">
        <v>217</v>
      </c>
      <c r="B4" s="584"/>
      <c r="C4" s="160" t="s">
        <v>3</v>
      </c>
      <c r="D4" s="160" t="s">
        <v>4</v>
      </c>
      <c r="E4" s="160" t="s">
        <v>5</v>
      </c>
      <c r="F4" s="160" t="s">
        <v>6</v>
      </c>
      <c r="G4" s="160" t="s">
        <v>7</v>
      </c>
      <c r="H4" s="160" t="s">
        <v>8</v>
      </c>
      <c r="I4" s="160" t="s">
        <v>9</v>
      </c>
      <c r="J4" s="160" t="s">
        <v>10</v>
      </c>
      <c r="K4" s="160" t="s">
        <v>11</v>
      </c>
      <c r="L4" s="160" t="s">
        <v>672</v>
      </c>
      <c r="M4" s="424" t="s">
        <v>750</v>
      </c>
      <c r="N4" s="236"/>
    </row>
    <row r="5" spans="1:15" s="41" customFormat="1" ht="12.75" x14ac:dyDescent="0.25">
      <c r="A5" s="584" t="s">
        <v>12</v>
      </c>
      <c r="B5" s="585"/>
      <c r="C5" s="64">
        <v>549</v>
      </c>
      <c r="D5" s="64">
        <f>SUM(D6:D11)</f>
        <v>51</v>
      </c>
      <c r="E5" s="64">
        <f t="shared" ref="E5:K5" si="0">SUM(E6:E11)</f>
        <v>41</v>
      </c>
      <c r="F5" s="64">
        <f t="shared" si="0"/>
        <v>66</v>
      </c>
      <c r="G5" s="64">
        <f t="shared" si="0"/>
        <v>46</v>
      </c>
      <c r="H5" s="64">
        <f t="shared" si="0"/>
        <v>57</v>
      </c>
      <c r="I5" s="64">
        <f t="shared" si="0"/>
        <v>48</v>
      </c>
      <c r="J5" s="64">
        <f t="shared" si="0"/>
        <v>46</v>
      </c>
      <c r="K5" s="64">
        <f t="shared" si="0"/>
        <v>73</v>
      </c>
      <c r="L5" s="64">
        <v>61</v>
      </c>
      <c r="M5" s="64">
        <v>60</v>
      </c>
      <c r="N5" s="237"/>
    </row>
    <row r="6" spans="1:15" ht="12.75" x14ac:dyDescent="0.25">
      <c r="A6" s="582" t="s">
        <v>218</v>
      </c>
      <c r="B6" s="303" t="s">
        <v>219</v>
      </c>
      <c r="C6" s="64">
        <v>451</v>
      </c>
      <c r="D6" s="276">
        <v>47</v>
      </c>
      <c r="E6" s="276">
        <v>29</v>
      </c>
      <c r="F6" s="276">
        <v>61</v>
      </c>
      <c r="G6" s="276">
        <v>35</v>
      </c>
      <c r="H6" s="276">
        <v>48</v>
      </c>
      <c r="I6" s="276">
        <v>40</v>
      </c>
      <c r="J6" s="276">
        <v>32</v>
      </c>
      <c r="K6" s="276">
        <v>61</v>
      </c>
      <c r="L6" s="276">
        <v>45</v>
      </c>
      <c r="M6" s="276">
        <v>53</v>
      </c>
      <c r="N6" s="10"/>
    </row>
    <row r="7" spans="1:15" ht="12.75" x14ac:dyDescent="0.25">
      <c r="A7" s="583"/>
      <c r="B7" s="303" t="s">
        <v>220</v>
      </c>
      <c r="C7" s="64">
        <v>64</v>
      </c>
      <c r="D7" s="276">
        <v>2</v>
      </c>
      <c r="E7" s="276">
        <v>8</v>
      </c>
      <c r="F7" s="276">
        <v>4</v>
      </c>
      <c r="G7" s="276">
        <v>9</v>
      </c>
      <c r="H7" s="276">
        <v>7</v>
      </c>
      <c r="I7" s="276">
        <v>7</v>
      </c>
      <c r="J7" s="276">
        <v>10</v>
      </c>
      <c r="K7" s="276">
        <v>9</v>
      </c>
      <c r="L7" s="276">
        <v>4</v>
      </c>
      <c r="M7" s="276">
        <v>4</v>
      </c>
      <c r="N7" s="10"/>
    </row>
    <row r="8" spans="1:15" ht="25.5" x14ac:dyDescent="0.25">
      <c r="A8" s="583"/>
      <c r="B8" s="301" t="s">
        <v>221</v>
      </c>
      <c r="C8" s="64">
        <v>5</v>
      </c>
      <c r="D8" s="276">
        <v>0</v>
      </c>
      <c r="E8" s="276">
        <v>2</v>
      </c>
      <c r="F8" s="276">
        <v>0</v>
      </c>
      <c r="G8" s="276">
        <v>2</v>
      </c>
      <c r="H8" s="276">
        <v>0</v>
      </c>
      <c r="I8" s="276">
        <v>0</v>
      </c>
      <c r="J8" s="276">
        <v>1</v>
      </c>
      <c r="K8" s="276">
        <v>0</v>
      </c>
      <c r="L8" s="276">
        <v>0</v>
      </c>
      <c r="M8" s="276">
        <v>0</v>
      </c>
      <c r="N8" s="10"/>
    </row>
    <row r="9" spans="1:15" ht="12.75" x14ac:dyDescent="0.25">
      <c r="A9" s="583"/>
      <c r="B9" s="301" t="s">
        <v>222</v>
      </c>
      <c r="C9" s="64">
        <v>9</v>
      </c>
      <c r="D9" s="276">
        <v>2</v>
      </c>
      <c r="E9" s="276">
        <v>2</v>
      </c>
      <c r="F9" s="276">
        <v>1</v>
      </c>
      <c r="G9" s="276">
        <v>0</v>
      </c>
      <c r="H9" s="276">
        <v>0</v>
      </c>
      <c r="I9" s="276">
        <v>1</v>
      </c>
      <c r="J9" s="276">
        <v>0</v>
      </c>
      <c r="K9" s="276">
        <v>0</v>
      </c>
      <c r="L9" s="276">
        <v>1</v>
      </c>
      <c r="M9" s="276">
        <v>2</v>
      </c>
      <c r="N9" s="10"/>
    </row>
    <row r="10" spans="1:15" ht="25.5" x14ac:dyDescent="0.2">
      <c r="A10" s="583"/>
      <c r="B10" s="301" t="s">
        <v>223</v>
      </c>
      <c r="C10" s="64">
        <v>4</v>
      </c>
      <c r="D10" s="286">
        <v>0</v>
      </c>
      <c r="E10" s="286">
        <v>0</v>
      </c>
      <c r="F10" s="286">
        <v>0</v>
      </c>
      <c r="G10" s="286">
        <v>0</v>
      </c>
      <c r="H10" s="286">
        <v>2</v>
      </c>
      <c r="I10" s="286">
        <v>0</v>
      </c>
      <c r="J10" s="286">
        <v>2</v>
      </c>
      <c r="K10" s="286">
        <v>0</v>
      </c>
      <c r="L10" s="286">
        <v>0</v>
      </c>
      <c r="M10" s="286">
        <v>0</v>
      </c>
      <c r="N10" s="11"/>
    </row>
    <row r="11" spans="1:15" ht="12.75" x14ac:dyDescent="0.2">
      <c r="A11" s="583"/>
      <c r="B11" s="301" t="s">
        <v>112</v>
      </c>
      <c r="C11" s="64">
        <v>16</v>
      </c>
      <c r="D11" s="286">
        <v>0</v>
      </c>
      <c r="E11" s="286">
        <v>0</v>
      </c>
      <c r="F11" s="286">
        <v>0</v>
      </c>
      <c r="G11" s="286">
        <v>0</v>
      </c>
      <c r="H11" s="286">
        <v>0</v>
      </c>
      <c r="I11" s="286">
        <v>0</v>
      </c>
      <c r="J11" s="286">
        <v>1</v>
      </c>
      <c r="K11" s="286">
        <v>3</v>
      </c>
      <c r="L11" s="286">
        <v>11</v>
      </c>
      <c r="M11" s="286">
        <v>1</v>
      </c>
      <c r="N11" s="11"/>
    </row>
    <row r="12" spans="1:15" ht="12.75" x14ac:dyDescent="0.25">
      <c r="A12" s="582" t="s">
        <v>224</v>
      </c>
      <c r="B12" s="303" t="s">
        <v>225</v>
      </c>
      <c r="C12" s="64">
        <v>68</v>
      </c>
      <c r="D12" s="276">
        <v>11</v>
      </c>
      <c r="E12" s="276">
        <v>4</v>
      </c>
      <c r="F12" s="276">
        <v>7</v>
      </c>
      <c r="G12" s="276">
        <v>6</v>
      </c>
      <c r="H12" s="276">
        <v>5</v>
      </c>
      <c r="I12" s="276">
        <v>11</v>
      </c>
      <c r="J12" s="276">
        <v>3</v>
      </c>
      <c r="K12" s="276">
        <v>12</v>
      </c>
      <c r="L12" s="276">
        <v>5</v>
      </c>
      <c r="M12" s="276">
        <v>4</v>
      </c>
      <c r="N12" s="10"/>
    </row>
    <row r="13" spans="1:15" ht="12.75" x14ac:dyDescent="0.25">
      <c r="A13" s="582"/>
      <c r="B13" s="303" t="s">
        <v>226</v>
      </c>
      <c r="C13" s="64">
        <v>376</v>
      </c>
      <c r="D13" s="276">
        <v>39</v>
      </c>
      <c r="E13" s="276">
        <v>36</v>
      </c>
      <c r="F13" s="276">
        <v>57</v>
      </c>
      <c r="G13" s="276">
        <v>37</v>
      </c>
      <c r="H13" s="276">
        <v>52</v>
      </c>
      <c r="I13" s="276">
        <v>33</v>
      </c>
      <c r="J13" s="276">
        <v>30</v>
      </c>
      <c r="K13" s="276">
        <v>40</v>
      </c>
      <c r="L13" s="276">
        <v>14</v>
      </c>
      <c r="M13" s="276">
        <v>38</v>
      </c>
      <c r="N13" s="10"/>
    </row>
    <row r="14" spans="1:15" ht="12.75" x14ac:dyDescent="0.25">
      <c r="A14" s="583"/>
      <c r="B14" s="303" t="s">
        <v>112</v>
      </c>
      <c r="C14" s="64">
        <v>105</v>
      </c>
      <c r="D14" s="276">
        <v>1</v>
      </c>
      <c r="E14" s="276">
        <v>1</v>
      </c>
      <c r="F14" s="276">
        <v>2</v>
      </c>
      <c r="G14" s="276">
        <v>3</v>
      </c>
      <c r="H14" s="276">
        <v>0</v>
      </c>
      <c r="I14" s="276">
        <v>4</v>
      </c>
      <c r="J14" s="276">
        <v>13</v>
      </c>
      <c r="K14" s="276">
        <v>21</v>
      </c>
      <c r="L14" s="276">
        <v>42</v>
      </c>
      <c r="M14" s="276">
        <v>18</v>
      </c>
      <c r="N14" s="10"/>
    </row>
    <row r="15" spans="1:15" ht="12.75" x14ac:dyDescent="0.25">
      <c r="A15" s="582" t="s">
        <v>227</v>
      </c>
      <c r="B15" s="303" t="s">
        <v>228</v>
      </c>
      <c r="C15" s="64">
        <v>516</v>
      </c>
      <c r="D15" s="276">
        <v>51</v>
      </c>
      <c r="E15" s="276">
        <v>38</v>
      </c>
      <c r="F15" s="276">
        <v>64</v>
      </c>
      <c r="G15" s="276">
        <v>43</v>
      </c>
      <c r="H15" s="276">
        <v>54</v>
      </c>
      <c r="I15" s="276">
        <v>45</v>
      </c>
      <c r="J15" s="276">
        <v>41</v>
      </c>
      <c r="K15" s="276">
        <v>68</v>
      </c>
      <c r="L15" s="276">
        <v>58</v>
      </c>
      <c r="M15" s="276">
        <v>54</v>
      </c>
      <c r="N15" s="10"/>
    </row>
    <row r="16" spans="1:15" ht="12.75" x14ac:dyDescent="0.25">
      <c r="A16" s="583"/>
      <c r="B16" s="303" t="s">
        <v>229</v>
      </c>
      <c r="C16" s="64">
        <v>33</v>
      </c>
      <c r="D16" s="276">
        <v>0</v>
      </c>
      <c r="E16" s="276">
        <v>3</v>
      </c>
      <c r="F16" s="276">
        <v>2</v>
      </c>
      <c r="G16" s="276">
        <v>3</v>
      </c>
      <c r="H16" s="276">
        <v>3</v>
      </c>
      <c r="I16" s="276">
        <v>3</v>
      </c>
      <c r="J16" s="276">
        <v>5</v>
      </c>
      <c r="K16" s="276">
        <v>5</v>
      </c>
      <c r="L16" s="276">
        <v>3</v>
      </c>
      <c r="M16" s="276">
        <v>6</v>
      </c>
      <c r="N16" s="10"/>
    </row>
    <row r="17" spans="3:16" ht="12.75" x14ac:dyDescent="0.25">
      <c r="C17" s="51"/>
      <c r="D17" s="51"/>
      <c r="E17" s="51"/>
      <c r="F17" s="51"/>
      <c r="G17" s="51"/>
      <c r="H17" s="51"/>
      <c r="I17" s="51"/>
      <c r="J17" s="51"/>
    </row>
    <row r="19" spans="3:16" ht="15.75" customHeight="1" x14ac:dyDescent="0.25">
      <c r="P19" s="235"/>
    </row>
  </sheetData>
  <mergeCells count="8">
    <mergeCell ref="A1:K1"/>
    <mergeCell ref="A2:K2"/>
    <mergeCell ref="A3:K3"/>
    <mergeCell ref="A12:A14"/>
    <mergeCell ref="A15:A16"/>
    <mergeCell ref="A4:B4"/>
    <mergeCell ref="A5:B5"/>
    <mergeCell ref="A6:A11"/>
  </mergeCells>
  <hyperlinks>
    <hyperlink ref="O1" location="INDEX!A1" display="Back to Index" xr:uid="{30261705-ECA7-4A60-9D28-969345D146E9}"/>
  </hyperlink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3F2D9-4B35-4EAF-8D4D-CEB6D92363A8}">
  <sheetPr>
    <tabColor theme="9"/>
  </sheetPr>
  <dimension ref="A1:L16"/>
  <sheetViews>
    <sheetView zoomScale="130" zoomScaleNormal="130" workbookViewId="0">
      <selection activeCell="L10" sqref="L10"/>
    </sheetView>
  </sheetViews>
  <sheetFormatPr defaultRowHeight="15" x14ac:dyDescent="0.25"/>
  <cols>
    <col min="1" max="1" width="21" bestFit="1" customWidth="1"/>
    <col min="12" max="12" width="12.7109375" bestFit="1" customWidth="1"/>
  </cols>
  <sheetData>
    <row r="1" spans="1:12" ht="18.75" x14ac:dyDescent="0.25">
      <c r="A1" s="549" t="s">
        <v>230</v>
      </c>
      <c r="B1" s="551"/>
      <c r="C1" s="551"/>
      <c r="D1" s="551"/>
      <c r="E1" s="551"/>
      <c r="F1" s="551"/>
      <c r="G1" s="551"/>
      <c r="H1" s="551"/>
      <c r="I1" s="551"/>
      <c r="J1" s="551"/>
      <c r="K1" s="144"/>
      <c r="L1" s="222" t="s">
        <v>648</v>
      </c>
    </row>
    <row r="2" spans="1:12" ht="18.75" x14ac:dyDescent="0.25">
      <c r="A2" s="575" t="s">
        <v>1</v>
      </c>
      <c r="B2" s="576"/>
      <c r="C2" s="576"/>
      <c r="D2" s="576"/>
      <c r="E2" s="576"/>
      <c r="F2" s="576"/>
      <c r="G2" s="576"/>
      <c r="H2" s="576"/>
      <c r="I2" s="576"/>
      <c r="J2" s="576"/>
      <c r="K2" s="144"/>
    </row>
    <row r="3" spans="1:12" ht="18.75" x14ac:dyDescent="0.25">
      <c r="A3" s="550" t="s">
        <v>769</v>
      </c>
      <c r="B3" s="550"/>
      <c r="C3" s="550"/>
      <c r="D3" s="550"/>
      <c r="E3" s="550"/>
      <c r="F3" s="550"/>
      <c r="G3" s="550"/>
      <c r="H3" s="551"/>
      <c r="I3" s="550"/>
      <c r="J3" s="550"/>
      <c r="K3" s="144"/>
    </row>
    <row r="4" spans="1:12" x14ac:dyDescent="0.25">
      <c r="A4" s="586" t="s">
        <v>173</v>
      </c>
      <c r="B4" s="580" t="s">
        <v>3</v>
      </c>
      <c r="C4" s="581" t="s">
        <v>218</v>
      </c>
      <c r="D4" s="581"/>
      <c r="E4" s="581"/>
      <c r="F4" s="581"/>
      <c r="G4" s="581"/>
      <c r="H4" s="581"/>
      <c r="I4" s="581" t="s">
        <v>227</v>
      </c>
      <c r="J4" s="589"/>
      <c r="K4" s="144"/>
    </row>
    <row r="5" spans="1:12" ht="64.5" x14ac:dyDescent="0.25">
      <c r="A5" s="587"/>
      <c r="B5" s="588"/>
      <c r="C5" s="299" t="s">
        <v>219</v>
      </c>
      <c r="D5" s="299" t="s">
        <v>231</v>
      </c>
      <c r="E5" s="299" t="s">
        <v>232</v>
      </c>
      <c r="F5" s="299" t="s">
        <v>222</v>
      </c>
      <c r="G5" s="299" t="s">
        <v>233</v>
      </c>
      <c r="H5" s="299" t="s">
        <v>234</v>
      </c>
      <c r="I5" s="299" t="s">
        <v>228</v>
      </c>
      <c r="J5" s="299" t="s">
        <v>229</v>
      </c>
      <c r="K5" s="144"/>
    </row>
    <row r="6" spans="1:12" x14ac:dyDescent="0.25">
      <c r="A6" s="202" t="s">
        <v>12</v>
      </c>
      <c r="B6" s="85">
        <v>60</v>
      </c>
      <c r="C6" s="85">
        <v>53</v>
      </c>
      <c r="D6" s="85">
        <v>4</v>
      </c>
      <c r="E6" s="85">
        <f t="shared" ref="E6" si="0">SUM(E7:E16)</f>
        <v>0</v>
      </c>
      <c r="F6" s="85">
        <v>2</v>
      </c>
      <c r="G6" s="85">
        <v>0</v>
      </c>
      <c r="H6" s="85">
        <v>1</v>
      </c>
      <c r="I6" s="85">
        <v>54</v>
      </c>
      <c r="J6" s="85">
        <v>6</v>
      </c>
      <c r="K6" s="53"/>
    </row>
    <row r="7" spans="1:12" x14ac:dyDescent="0.25">
      <c r="A7" s="158" t="s">
        <v>174</v>
      </c>
      <c r="B7" s="85">
        <v>6</v>
      </c>
      <c r="C7" s="279">
        <v>5</v>
      </c>
      <c r="D7" s="279">
        <v>1</v>
      </c>
      <c r="E7" s="279">
        <v>0</v>
      </c>
      <c r="F7" s="279">
        <v>0</v>
      </c>
      <c r="G7" s="279">
        <v>0</v>
      </c>
      <c r="H7" s="279">
        <v>0</v>
      </c>
      <c r="I7" s="279">
        <v>4</v>
      </c>
      <c r="J7" s="279">
        <v>2</v>
      </c>
      <c r="K7" s="53"/>
    </row>
    <row r="8" spans="1:12" x14ac:dyDescent="0.25">
      <c r="A8" s="159" t="s">
        <v>175</v>
      </c>
      <c r="B8" s="85">
        <v>10</v>
      </c>
      <c r="C8" s="279">
        <v>9</v>
      </c>
      <c r="D8" s="279">
        <v>1</v>
      </c>
      <c r="E8" s="279">
        <v>0</v>
      </c>
      <c r="F8" s="279">
        <v>0</v>
      </c>
      <c r="G8" s="279">
        <v>0</v>
      </c>
      <c r="H8" s="279">
        <v>0</v>
      </c>
      <c r="I8" s="279">
        <v>9</v>
      </c>
      <c r="J8" s="279">
        <v>1</v>
      </c>
      <c r="K8" s="53"/>
    </row>
    <row r="9" spans="1:12" x14ac:dyDescent="0.25">
      <c r="A9" s="159" t="s">
        <v>176</v>
      </c>
      <c r="B9" s="85">
        <v>10</v>
      </c>
      <c r="C9" s="279">
        <v>10</v>
      </c>
      <c r="D9" s="279">
        <v>0</v>
      </c>
      <c r="E9" s="279">
        <v>0</v>
      </c>
      <c r="F9" s="279">
        <v>0</v>
      </c>
      <c r="G9" s="279">
        <v>0</v>
      </c>
      <c r="H9" s="279">
        <v>0</v>
      </c>
      <c r="I9" s="279">
        <v>9</v>
      </c>
      <c r="J9" s="279">
        <v>1</v>
      </c>
      <c r="K9" s="53"/>
    </row>
    <row r="10" spans="1:12" x14ac:dyDescent="0.25">
      <c r="A10" s="159" t="s">
        <v>177</v>
      </c>
      <c r="B10" s="85">
        <v>6</v>
      </c>
      <c r="C10" s="279">
        <v>5</v>
      </c>
      <c r="D10" s="279">
        <v>0</v>
      </c>
      <c r="E10" s="279">
        <v>0</v>
      </c>
      <c r="F10" s="279">
        <v>1</v>
      </c>
      <c r="G10" s="279">
        <v>0</v>
      </c>
      <c r="H10" s="279">
        <v>0</v>
      </c>
      <c r="I10" s="279">
        <v>6</v>
      </c>
      <c r="J10" s="279">
        <v>0</v>
      </c>
      <c r="K10" s="53"/>
    </row>
    <row r="11" spans="1:12" x14ac:dyDescent="0.25">
      <c r="A11" s="159" t="s">
        <v>178</v>
      </c>
      <c r="B11" s="85">
        <v>5</v>
      </c>
      <c r="C11" s="279">
        <v>4</v>
      </c>
      <c r="D11" s="279">
        <v>1</v>
      </c>
      <c r="E11" s="279">
        <v>0</v>
      </c>
      <c r="F11" s="279">
        <v>0</v>
      </c>
      <c r="G11" s="279">
        <v>0</v>
      </c>
      <c r="H11" s="279">
        <v>0</v>
      </c>
      <c r="I11" s="279">
        <v>5</v>
      </c>
      <c r="J11" s="279">
        <v>0</v>
      </c>
      <c r="K11" s="53"/>
    </row>
    <row r="12" spans="1:12" x14ac:dyDescent="0.25">
      <c r="A12" s="159" t="s">
        <v>179</v>
      </c>
      <c r="B12" s="85">
        <v>9</v>
      </c>
      <c r="C12" s="279">
        <v>8</v>
      </c>
      <c r="D12" s="279">
        <v>1</v>
      </c>
      <c r="E12" s="279">
        <v>0</v>
      </c>
      <c r="F12" s="279">
        <v>0</v>
      </c>
      <c r="G12" s="279">
        <v>0</v>
      </c>
      <c r="H12" s="279">
        <v>0</v>
      </c>
      <c r="I12" s="279">
        <v>7</v>
      </c>
      <c r="J12" s="279">
        <v>2</v>
      </c>
      <c r="K12" s="53"/>
    </row>
    <row r="13" spans="1:12" x14ac:dyDescent="0.25">
      <c r="A13" s="159" t="s">
        <v>180</v>
      </c>
      <c r="B13" s="85">
        <v>5</v>
      </c>
      <c r="C13" s="279">
        <v>4</v>
      </c>
      <c r="D13" s="279">
        <v>0</v>
      </c>
      <c r="E13" s="279">
        <v>0</v>
      </c>
      <c r="F13" s="279">
        <v>1</v>
      </c>
      <c r="G13" s="279">
        <v>0</v>
      </c>
      <c r="H13" s="279">
        <v>0</v>
      </c>
      <c r="I13" s="279">
        <v>5</v>
      </c>
      <c r="J13" s="279">
        <v>0</v>
      </c>
      <c r="K13" s="53"/>
    </row>
    <row r="14" spans="1:12" x14ac:dyDescent="0.25">
      <c r="A14" s="159" t="s">
        <v>181</v>
      </c>
      <c r="B14" s="85">
        <v>2</v>
      </c>
      <c r="C14" s="279">
        <v>2</v>
      </c>
      <c r="D14" s="279">
        <v>0</v>
      </c>
      <c r="E14" s="279">
        <v>0</v>
      </c>
      <c r="F14" s="279">
        <v>0</v>
      </c>
      <c r="G14" s="279">
        <v>0</v>
      </c>
      <c r="H14" s="279">
        <v>0</v>
      </c>
      <c r="I14" s="279">
        <v>2</v>
      </c>
      <c r="J14" s="279">
        <v>0</v>
      </c>
      <c r="K14" s="53"/>
    </row>
    <row r="15" spans="1:12" x14ac:dyDescent="0.25">
      <c r="A15" s="159" t="s">
        <v>182</v>
      </c>
      <c r="B15" s="85">
        <v>4</v>
      </c>
      <c r="C15" s="279">
        <v>4</v>
      </c>
      <c r="D15" s="279">
        <v>0</v>
      </c>
      <c r="E15" s="279">
        <v>0</v>
      </c>
      <c r="F15" s="279">
        <v>0</v>
      </c>
      <c r="G15" s="279">
        <v>0</v>
      </c>
      <c r="H15" s="279">
        <v>0</v>
      </c>
      <c r="I15" s="279">
        <v>4</v>
      </c>
      <c r="J15" s="279">
        <v>0</v>
      </c>
      <c r="K15" s="53"/>
    </row>
    <row r="16" spans="1:12" x14ac:dyDescent="0.25">
      <c r="A16" s="54" t="s">
        <v>112</v>
      </c>
      <c r="B16" s="85">
        <v>3</v>
      </c>
      <c r="C16" s="279">
        <v>2</v>
      </c>
      <c r="D16" s="279">
        <v>0</v>
      </c>
      <c r="E16" s="279">
        <v>0</v>
      </c>
      <c r="F16" s="279">
        <v>0</v>
      </c>
      <c r="G16" s="279">
        <v>0</v>
      </c>
      <c r="H16" s="279">
        <v>1</v>
      </c>
      <c r="I16" s="279">
        <v>3</v>
      </c>
      <c r="J16" s="279">
        <v>0</v>
      </c>
      <c r="K16" s="53"/>
    </row>
  </sheetData>
  <mergeCells count="7">
    <mergeCell ref="A1:J1"/>
    <mergeCell ref="A2:J2"/>
    <mergeCell ref="A3:J3"/>
    <mergeCell ref="A4:A5"/>
    <mergeCell ref="B4:B5"/>
    <mergeCell ref="I4:J4"/>
    <mergeCell ref="C4:H4"/>
  </mergeCells>
  <hyperlinks>
    <hyperlink ref="L1" location="INDEX!A1" display="Back to Index" xr:uid="{2A0301C6-BA2D-41C5-A671-2B2C054691C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ED407-A222-4871-9B21-4368BCF2F058}">
  <sheetPr>
    <tabColor theme="9"/>
  </sheetPr>
  <dimension ref="A1:L17"/>
  <sheetViews>
    <sheetView zoomScale="120" zoomScaleNormal="120" workbookViewId="0">
      <selection activeCell="L16" sqref="L16"/>
    </sheetView>
  </sheetViews>
  <sheetFormatPr defaultColWidth="9.140625" defaultRowHeight="15.4" customHeight="1" x14ac:dyDescent="0.2"/>
  <cols>
    <col min="1" max="1" width="29.7109375" style="52" customWidth="1"/>
    <col min="2" max="2" width="5.7109375" style="52" customWidth="1"/>
    <col min="3" max="3" width="6.42578125" style="52" customWidth="1"/>
    <col min="4" max="4" width="10.140625" style="52" customWidth="1"/>
    <col min="5" max="5" width="12.85546875" style="52" customWidth="1"/>
    <col min="6" max="6" width="6.5703125" style="52" customWidth="1"/>
    <col min="7" max="7" width="19.42578125" style="52" customWidth="1"/>
    <col min="8" max="8" width="10.140625" style="52" customWidth="1"/>
    <col min="9" max="10" width="6.5703125" style="52" customWidth="1"/>
    <col min="11" max="11" width="9.140625" style="52"/>
    <col min="12" max="12" width="12.7109375" style="52" bestFit="1" customWidth="1"/>
    <col min="13" max="16384" width="9.140625" style="52"/>
  </cols>
  <sheetData>
    <row r="1" spans="1:12" ht="18.75" x14ac:dyDescent="0.25">
      <c r="A1" s="549" t="s">
        <v>235</v>
      </c>
      <c r="B1" s="549"/>
      <c r="C1" s="549"/>
      <c r="D1" s="549"/>
      <c r="E1" s="549"/>
      <c r="F1" s="549"/>
      <c r="G1" s="549"/>
      <c r="H1" s="549"/>
      <c r="I1" s="549"/>
      <c r="J1" s="549"/>
      <c r="K1" s="156"/>
      <c r="L1" s="222" t="s">
        <v>648</v>
      </c>
    </row>
    <row r="2" spans="1:12" ht="18.75" customHeight="1" x14ac:dyDescent="0.2">
      <c r="A2" s="575" t="s">
        <v>1</v>
      </c>
      <c r="B2" s="575"/>
      <c r="C2" s="575"/>
      <c r="D2" s="575"/>
      <c r="E2" s="575"/>
      <c r="F2" s="575"/>
      <c r="G2" s="575"/>
      <c r="H2" s="575"/>
      <c r="I2" s="575"/>
      <c r="J2" s="575"/>
      <c r="K2" s="156"/>
    </row>
    <row r="3" spans="1:12" ht="18.75" x14ac:dyDescent="0.2">
      <c r="A3" s="550" t="s">
        <v>770</v>
      </c>
      <c r="B3" s="550"/>
      <c r="C3" s="550"/>
      <c r="D3" s="550"/>
      <c r="E3" s="550"/>
      <c r="F3" s="550"/>
      <c r="G3" s="550"/>
      <c r="H3" s="550"/>
      <c r="I3" s="550"/>
      <c r="J3" s="550"/>
      <c r="K3" s="156"/>
    </row>
    <row r="4" spans="1:12" ht="12.75" x14ac:dyDescent="0.2">
      <c r="A4" s="579" t="s">
        <v>173</v>
      </c>
      <c r="B4" s="580" t="s">
        <v>3</v>
      </c>
      <c r="C4" s="581" t="s">
        <v>218</v>
      </c>
      <c r="D4" s="581"/>
      <c r="E4" s="581"/>
      <c r="F4" s="581"/>
      <c r="G4" s="581"/>
      <c r="H4" s="581"/>
      <c r="I4" s="581" t="s">
        <v>227</v>
      </c>
      <c r="J4" s="581"/>
      <c r="K4" s="156"/>
    </row>
    <row r="5" spans="1:12" ht="38.25" x14ac:dyDescent="0.2">
      <c r="A5" s="579"/>
      <c r="B5" s="580"/>
      <c r="C5" s="299" t="s">
        <v>219</v>
      </c>
      <c r="D5" s="299" t="s">
        <v>231</v>
      </c>
      <c r="E5" s="299" t="s">
        <v>232</v>
      </c>
      <c r="F5" s="299" t="s">
        <v>222</v>
      </c>
      <c r="G5" s="299" t="s">
        <v>233</v>
      </c>
      <c r="H5" s="299" t="s">
        <v>234</v>
      </c>
      <c r="I5" s="299" t="s">
        <v>228</v>
      </c>
      <c r="J5" s="299" t="s">
        <v>229</v>
      </c>
      <c r="K5" s="156"/>
    </row>
    <row r="6" spans="1:12" ht="12.75" x14ac:dyDescent="0.2">
      <c r="A6" s="63" t="s">
        <v>12</v>
      </c>
      <c r="B6" s="85">
        <v>549</v>
      </c>
      <c r="C6" s="85">
        <v>451</v>
      </c>
      <c r="D6" s="85">
        <v>64</v>
      </c>
      <c r="E6" s="85">
        <v>5</v>
      </c>
      <c r="F6" s="85">
        <v>9</v>
      </c>
      <c r="G6" s="85">
        <v>4</v>
      </c>
      <c r="H6" s="85">
        <v>16</v>
      </c>
      <c r="I6" s="85">
        <v>516</v>
      </c>
      <c r="J6" s="85">
        <v>33</v>
      </c>
      <c r="K6" s="53"/>
    </row>
    <row r="7" spans="1:12" ht="12.75" x14ac:dyDescent="0.2">
      <c r="A7" s="284" t="s">
        <v>174</v>
      </c>
      <c r="B7" s="85">
        <v>31</v>
      </c>
      <c r="C7" s="279">
        <v>29</v>
      </c>
      <c r="D7" s="279">
        <v>2</v>
      </c>
      <c r="E7" s="279">
        <v>0</v>
      </c>
      <c r="F7" s="279">
        <v>0</v>
      </c>
      <c r="G7" s="279">
        <v>0</v>
      </c>
      <c r="H7" s="279">
        <v>0</v>
      </c>
      <c r="I7" s="279">
        <v>25</v>
      </c>
      <c r="J7" s="279">
        <v>6</v>
      </c>
      <c r="K7" s="53"/>
    </row>
    <row r="8" spans="1:12" ht="12.75" x14ac:dyDescent="0.2">
      <c r="A8" s="284" t="s">
        <v>175</v>
      </c>
      <c r="B8" s="85">
        <v>96</v>
      </c>
      <c r="C8" s="279">
        <v>76</v>
      </c>
      <c r="D8" s="279">
        <v>16</v>
      </c>
      <c r="E8" s="279">
        <v>3</v>
      </c>
      <c r="F8" s="279">
        <v>0</v>
      </c>
      <c r="G8" s="279">
        <v>0</v>
      </c>
      <c r="H8" s="279">
        <v>1</v>
      </c>
      <c r="I8" s="279">
        <v>86</v>
      </c>
      <c r="J8" s="279">
        <v>10</v>
      </c>
      <c r="K8" s="53"/>
    </row>
    <row r="9" spans="1:12" ht="12.75" x14ac:dyDescent="0.2">
      <c r="A9" s="284" t="s">
        <v>176</v>
      </c>
      <c r="B9" s="85">
        <v>98</v>
      </c>
      <c r="C9" s="279">
        <v>82</v>
      </c>
      <c r="D9" s="279">
        <v>10</v>
      </c>
      <c r="E9" s="279">
        <v>0</v>
      </c>
      <c r="F9" s="279">
        <v>1</v>
      </c>
      <c r="G9" s="279">
        <v>2</v>
      </c>
      <c r="H9" s="279">
        <v>3</v>
      </c>
      <c r="I9" s="279">
        <v>96</v>
      </c>
      <c r="J9" s="279">
        <v>2</v>
      </c>
      <c r="K9" s="53"/>
    </row>
    <row r="10" spans="1:12" ht="12.75" x14ac:dyDescent="0.2">
      <c r="A10" s="284" t="s">
        <v>177</v>
      </c>
      <c r="B10" s="85">
        <v>65</v>
      </c>
      <c r="C10" s="279">
        <v>57</v>
      </c>
      <c r="D10" s="279">
        <v>6</v>
      </c>
      <c r="E10" s="279">
        <v>0</v>
      </c>
      <c r="F10" s="279">
        <v>1</v>
      </c>
      <c r="G10" s="279">
        <v>1</v>
      </c>
      <c r="H10" s="279">
        <v>0</v>
      </c>
      <c r="I10" s="279">
        <v>62</v>
      </c>
      <c r="J10" s="279">
        <v>3</v>
      </c>
      <c r="K10" s="53"/>
    </row>
    <row r="11" spans="1:12" ht="12.75" x14ac:dyDescent="0.2">
      <c r="A11" s="284" t="s">
        <v>178</v>
      </c>
      <c r="B11" s="85">
        <v>80</v>
      </c>
      <c r="C11" s="279">
        <v>64</v>
      </c>
      <c r="D11" s="279">
        <v>9</v>
      </c>
      <c r="E11" s="279">
        <v>2</v>
      </c>
      <c r="F11" s="279">
        <v>4</v>
      </c>
      <c r="G11" s="279">
        <v>0</v>
      </c>
      <c r="H11" s="279">
        <v>1</v>
      </c>
      <c r="I11" s="279">
        <v>74</v>
      </c>
      <c r="J11" s="279">
        <v>6</v>
      </c>
      <c r="K11" s="53"/>
    </row>
    <row r="12" spans="1:12" ht="12.75" x14ac:dyDescent="0.2">
      <c r="A12" s="284" t="s">
        <v>179</v>
      </c>
      <c r="B12" s="85">
        <v>69</v>
      </c>
      <c r="C12" s="279">
        <v>57</v>
      </c>
      <c r="D12" s="279">
        <v>9</v>
      </c>
      <c r="E12" s="279">
        <v>0</v>
      </c>
      <c r="F12" s="279">
        <v>2</v>
      </c>
      <c r="G12" s="279">
        <v>1</v>
      </c>
      <c r="H12" s="279">
        <v>0</v>
      </c>
      <c r="I12" s="279">
        <v>64</v>
      </c>
      <c r="J12" s="279">
        <v>5</v>
      </c>
      <c r="K12" s="53"/>
    </row>
    <row r="13" spans="1:12" ht="12.75" x14ac:dyDescent="0.2">
      <c r="A13" s="284" t="s">
        <v>180</v>
      </c>
      <c r="B13" s="85">
        <v>40</v>
      </c>
      <c r="C13" s="279">
        <v>35</v>
      </c>
      <c r="D13" s="279">
        <v>4</v>
      </c>
      <c r="E13" s="279">
        <v>0</v>
      </c>
      <c r="F13" s="279">
        <v>1</v>
      </c>
      <c r="G13" s="279">
        <v>0</v>
      </c>
      <c r="H13" s="279">
        <v>0</v>
      </c>
      <c r="I13" s="279">
        <v>40</v>
      </c>
      <c r="J13" s="279">
        <v>0</v>
      </c>
      <c r="K13" s="53"/>
    </row>
    <row r="14" spans="1:12" ht="12.75" x14ac:dyDescent="0.2">
      <c r="A14" s="284" t="s">
        <v>181</v>
      </c>
      <c r="B14" s="85">
        <v>16</v>
      </c>
      <c r="C14" s="279">
        <v>12</v>
      </c>
      <c r="D14" s="279">
        <v>1</v>
      </c>
      <c r="E14" s="279">
        <v>0</v>
      </c>
      <c r="F14" s="279">
        <v>0</v>
      </c>
      <c r="G14" s="279">
        <v>0</v>
      </c>
      <c r="H14" s="279">
        <v>3</v>
      </c>
      <c r="I14" s="279">
        <v>16</v>
      </c>
      <c r="J14" s="279">
        <v>0</v>
      </c>
      <c r="K14" s="53"/>
    </row>
    <row r="15" spans="1:12" ht="12.75" x14ac:dyDescent="0.2">
      <c r="A15" s="284" t="s">
        <v>182</v>
      </c>
      <c r="B15" s="85">
        <v>18</v>
      </c>
      <c r="C15" s="279">
        <v>13</v>
      </c>
      <c r="D15" s="279">
        <v>3</v>
      </c>
      <c r="E15" s="279">
        <v>0</v>
      </c>
      <c r="F15" s="279">
        <v>0</v>
      </c>
      <c r="G15" s="279">
        <v>0</v>
      </c>
      <c r="H15" s="279">
        <v>2</v>
      </c>
      <c r="I15" s="279">
        <v>18</v>
      </c>
      <c r="J15" s="279">
        <v>0</v>
      </c>
      <c r="K15" s="53"/>
    </row>
    <row r="16" spans="1:12" s="156" customFormat="1" ht="12.75" x14ac:dyDescent="0.2">
      <c r="A16" s="284" t="s">
        <v>128</v>
      </c>
      <c r="B16" s="85">
        <v>14</v>
      </c>
      <c r="C16" s="279">
        <v>9</v>
      </c>
      <c r="D16" s="279">
        <v>2</v>
      </c>
      <c r="E16" s="279">
        <v>0</v>
      </c>
      <c r="F16" s="279">
        <v>0</v>
      </c>
      <c r="G16" s="279">
        <v>0</v>
      </c>
      <c r="H16" s="279">
        <v>3</v>
      </c>
      <c r="I16" s="279">
        <v>14</v>
      </c>
      <c r="J16" s="279">
        <v>0</v>
      </c>
      <c r="K16" s="53"/>
    </row>
    <row r="17" spans="1:11" ht="12.75" x14ac:dyDescent="0.2">
      <c r="A17" s="284" t="s">
        <v>112</v>
      </c>
      <c r="B17" s="85">
        <v>22</v>
      </c>
      <c r="C17" s="279">
        <v>17</v>
      </c>
      <c r="D17" s="279">
        <v>2</v>
      </c>
      <c r="E17" s="279">
        <v>0</v>
      </c>
      <c r="F17" s="279">
        <v>0</v>
      </c>
      <c r="G17" s="279">
        <v>0</v>
      </c>
      <c r="H17" s="279">
        <v>3</v>
      </c>
      <c r="I17" s="279">
        <v>21</v>
      </c>
      <c r="J17" s="279">
        <v>1</v>
      </c>
      <c r="K17" s="53"/>
    </row>
  </sheetData>
  <mergeCells count="7">
    <mergeCell ref="A1:J1"/>
    <mergeCell ref="A2:J2"/>
    <mergeCell ref="A3:J3"/>
    <mergeCell ref="A4:A5"/>
    <mergeCell ref="B4:B5"/>
    <mergeCell ref="C4:H4"/>
    <mergeCell ref="I4:J4"/>
  </mergeCells>
  <hyperlinks>
    <hyperlink ref="L1" location="INDEX!A1" display="Back to Index" xr:uid="{8607A68E-E0AB-44B6-ACCC-123420EA7213}"/>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AD0B9-510E-44AF-8C68-CE30878D0D7B}">
  <sheetPr>
    <tabColor theme="9"/>
    <pageSetUpPr fitToPage="1"/>
  </sheetPr>
  <dimension ref="A1:O29"/>
  <sheetViews>
    <sheetView workbookViewId="0">
      <selection activeCell="O8" sqref="O8"/>
    </sheetView>
  </sheetViews>
  <sheetFormatPr defaultRowHeight="18.75" x14ac:dyDescent="0.25"/>
  <cols>
    <col min="1" max="1" width="85.42578125" customWidth="1"/>
    <col min="2" max="2" width="58.28515625" customWidth="1"/>
    <col min="12" max="13" width="9.140625" style="144"/>
    <col min="14" max="14" width="9.140625" style="423"/>
    <col min="15" max="15" width="12.7109375" bestFit="1" customWidth="1"/>
  </cols>
  <sheetData>
    <row r="1" spans="1:15" x14ac:dyDescent="0.25">
      <c r="A1" s="563" t="s">
        <v>236</v>
      </c>
      <c r="B1" s="563"/>
      <c r="C1" s="563"/>
      <c r="D1" s="563"/>
      <c r="E1" s="563"/>
      <c r="F1" s="563"/>
      <c r="G1" s="563"/>
      <c r="H1" s="563"/>
      <c r="I1" s="563"/>
      <c r="J1" s="563"/>
      <c r="K1" s="563"/>
      <c r="L1" s="225"/>
      <c r="M1" s="423"/>
      <c r="O1" s="222" t="s">
        <v>648</v>
      </c>
    </row>
    <row r="2" spans="1:15" x14ac:dyDescent="0.25">
      <c r="A2" s="563" t="s">
        <v>1</v>
      </c>
      <c r="B2" s="563"/>
      <c r="C2" s="563"/>
      <c r="D2" s="563"/>
      <c r="E2" s="563"/>
      <c r="F2" s="563"/>
      <c r="G2" s="563"/>
      <c r="H2" s="563"/>
      <c r="I2" s="563"/>
      <c r="J2" s="563"/>
      <c r="K2" s="563"/>
      <c r="L2" s="225"/>
      <c r="M2" s="423"/>
    </row>
    <row r="3" spans="1:15" x14ac:dyDescent="0.25">
      <c r="A3" s="592" t="s">
        <v>771</v>
      </c>
      <c r="B3" s="592"/>
      <c r="C3" s="592"/>
      <c r="D3" s="592"/>
      <c r="E3" s="592"/>
      <c r="F3" s="592"/>
      <c r="G3" s="592"/>
      <c r="H3" s="592"/>
      <c r="I3" s="592"/>
      <c r="J3" s="592"/>
      <c r="K3" s="592"/>
      <c r="L3" s="226"/>
      <c r="M3" s="428"/>
    </row>
    <row r="4" spans="1:15" x14ac:dyDescent="0.25">
      <c r="A4" s="590" t="s">
        <v>217</v>
      </c>
      <c r="B4" s="591"/>
      <c r="C4" s="200" t="s">
        <v>3</v>
      </c>
      <c r="D4" s="99" t="s">
        <v>4</v>
      </c>
      <c r="E4" s="99" t="s">
        <v>5</v>
      </c>
      <c r="F4" s="100" t="s">
        <v>6</v>
      </c>
      <c r="G4" s="100" t="s">
        <v>7</v>
      </c>
      <c r="H4" s="100" t="s">
        <v>8</v>
      </c>
      <c r="I4" s="100" t="s">
        <v>9</v>
      </c>
      <c r="J4" s="119" t="s">
        <v>10</v>
      </c>
      <c r="K4" s="119" t="s">
        <v>11</v>
      </c>
      <c r="L4" s="119" t="s">
        <v>672</v>
      </c>
      <c r="M4" s="119" t="s">
        <v>750</v>
      </c>
    </row>
    <row r="5" spans="1:15" x14ac:dyDescent="0.25">
      <c r="A5" s="593" t="s">
        <v>12</v>
      </c>
      <c r="B5" s="269" t="s">
        <v>3</v>
      </c>
      <c r="C5" s="148">
        <v>549</v>
      </c>
      <c r="D5" s="69">
        <v>51</v>
      </c>
      <c r="E5" s="69">
        <v>41</v>
      </c>
      <c r="F5" s="69">
        <v>66</v>
      </c>
      <c r="G5" s="69">
        <v>46</v>
      </c>
      <c r="H5" s="69">
        <v>57</v>
      </c>
      <c r="I5" s="69">
        <v>48</v>
      </c>
      <c r="J5" s="69">
        <v>46</v>
      </c>
      <c r="K5" s="69">
        <v>73</v>
      </c>
      <c r="L5" s="148">
        <v>61</v>
      </c>
      <c r="M5" s="148">
        <v>60</v>
      </c>
    </row>
    <row r="6" spans="1:15" x14ac:dyDescent="0.25">
      <c r="A6" s="594"/>
      <c r="B6" s="306" t="s">
        <v>237</v>
      </c>
      <c r="C6" s="389">
        <v>1.3</v>
      </c>
      <c r="D6" s="389">
        <v>1</v>
      </c>
      <c r="E6" s="389">
        <v>1.7</v>
      </c>
      <c r="F6" s="389">
        <v>1.3</v>
      </c>
      <c r="G6" s="389">
        <v>1</v>
      </c>
      <c r="H6" s="389">
        <v>1.4</v>
      </c>
      <c r="I6" s="389">
        <v>1.8</v>
      </c>
      <c r="J6" s="389">
        <v>1.6</v>
      </c>
      <c r="K6" s="389">
        <v>0.6</v>
      </c>
      <c r="L6" s="307">
        <v>0.8</v>
      </c>
      <c r="M6" s="307">
        <v>0.9</v>
      </c>
    </row>
    <row r="7" spans="1:15" x14ac:dyDescent="0.25">
      <c r="A7" s="594"/>
      <c r="B7" s="306" t="s">
        <v>238</v>
      </c>
      <c r="C7" s="389">
        <v>12.77</v>
      </c>
      <c r="D7" s="389">
        <v>12.8</v>
      </c>
      <c r="E7" s="389">
        <v>8.1999999999999993</v>
      </c>
      <c r="F7" s="389">
        <v>13.6</v>
      </c>
      <c r="G7" s="389">
        <v>9.4</v>
      </c>
      <c r="H7" s="389">
        <v>20.3</v>
      </c>
      <c r="I7" s="389">
        <v>16.8</v>
      </c>
      <c r="J7" s="389">
        <v>9.4</v>
      </c>
      <c r="K7" s="389">
        <v>15.71</v>
      </c>
      <c r="L7" s="307">
        <v>12.91</v>
      </c>
      <c r="M7" s="307">
        <v>3.25</v>
      </c>
    </row>
    <row r="8" spans="1:15" x14ac:dyDescent="0.25">
      <c r="A8" s="594"/>
      <c r="B8" s="306" t="s">
        <v>239</v>
      </c>
      <c r="C8" s="389">
        <v>7.55</v>
      </c>
      <c r="D8" s="389">
        <v>5.64</v>
      </c>
      <c r="E8" s="389">
        <v>6.47</v>
      </c>
      <c r="F8" s="389">
        <v>7.5</v>
      </c>
      <c r="G8" s="389">
        <v>31.78</v>
      </c>
      <c r="H8" s="389">
        <v>6.05</v>
      </c>
      <c r="I8" s="389">
        <v>11</v>
      </c>
      <c r="J8" s="389">
        <v>7.92</v>
      </c>
      <c r="K8" s="389">
        <v>2.91</v>
      </c>
      <c r="L8" s="307">
        <v>1.45</v>
      </c>
      <c r="M8" s="307">
        <v>3</v>
      </c>
    </row>
    <row r="9" spans="1:15" s="144" customFormat="1" x14ac:dyDescent="0.25">
      <c r="A9" s="595"/>
      <c r="B9" s="306" t="s">
        <v>731</v>
      </c>
      <c r="C9" s="389">
        <v>1.7</v>
      </c>
      <c r="D9" s="389">
        <v>2.29</v>
      </c>
      <c r="E9" s="389">
        <v>2.88</v>
      </c>
      <c r="F9" s="389">
        <v>1.92</v>
      </c>
      <c r="G9" s="389">
        <v>2.2000000000000002</v>
      </c>
      <c r="H9" s="389">
        <v>2.0699999999999998</v>
      </c>
      <c r="I9" s="389">
        <v>2.12</v>
      </c>
      <c r="J9" s="389">
        <v>1.59</v>
      </c>
      <c r="K9" s="389">
        <v>0.77</v>
      </c>
      <c r="L9" s="307">
        <v>0.83</v>
      </c>
      <c r="M9" s="307">
        <v>1.1200000000000001</v>
      </c>
      <c r="N9" s="423"/>
    </row>
    <row r="10" spans="1:15" x14ac:dyDescent="0.25">
      <c r="A10" s="562" t="s">
        <v>240</v>
      </c>
      <c r="B10" s="308" t="s">
        <v>3</v>
      </c>
      <c r="C10" s="103">
        <v>57</v>
      </c>
      <c r="D10" s="103">
        <v>5</v>
      </c>
      <c r="E10" s="103">
        <v>6</v>
      </c>
      <c r="F10" s="103">
        <v>15</v>
      </c>
      <c r="G10" s="103">
        <v>10</v>
      </c>
      <c r="H10" s="103">
        <v>16</v>
      </c>
      <c r="I10" s="103">
        <v>1</v>
      </c>
      <c r="J10" s="103">
        <v>1</v>
      </c>
      <c r="K10" s="103">
        <v>1</v>
      </c>
      <c r="L10" s="102">
        <v>0</v>
      </c>
      <c r="M10" s="102">
        <v>2</v>
      </c>
    </row>
    <row r="11" spans="1:15" ht="27.75" customHeight="1" x14ac:dyDescent="0.25">
      <c r="A11" s="562"/>
      <c r="B11" s="309" t="s">
        <v>241</v>
      </c>
      <c r="C11" s="390">
        <v>6.62</v>
      </c>
      <c r="D11" s="390">
        <v>9.6</v>
      </c>
      <c r="E11" s="390">
        <v>11.17</v>
      </c>
      <c r="F11" s="390">
        <v>6.08</v>
      </c>
      <c r="G11" s="390">
        <v>4.4000000000000004</v>
      </c>
      <c r="H11" s="390">
        <v>4.8</v>
      </c>
      <c r="I11" s="390">
        <v>30</v>
      </c>
      <c r="J11" s="390">
        <v>7</v>
      </c>
      <c r="K11" s="390">
        <v>1</v>
      </c>
      <c r="L11" s="310">
        <v>0</v>
      </c>
      <c r="M11" s="310">
        <v>4</v>
      </c>
    </row>
    <row r="12" spans="1:15" x14ac:dyDescent="0.25">
      <c r="A12" s="562"/>
      <c r="B12" s="306" t="s">
        <v>242</v>
      </c>
      <c r="C12" s="389">
        <v>1.27</v>
      </c>
      <c r="D12" s="389">
        <v>4</v>
      </c>
      <c r="E12" s="389">
        <v>0.7</v>
      </c>
      <c r="F12" s="389">
        <v>0.3</v>
      </c>
      <c r="G12" s="389">
        <v>1.5</v>
      </c>
      <c r="H12" s="389">
        <v>1.7</v>
      </c>
      <c r="I12" s="389">
        <v>0</v>
      </c>
      <c r="J12" s="389">
        <v>0</v>
      </c>
      <c r="K12" s="389">
        <v>0</v>
      </c>
      <c r="L12" s="307">
        <v>0</v>
      </c>
      <c r="M12" s="307">
        <v>0</v>
      </c>
    </row>
    <row r="13" spans="1:15" x14ac:dyDescent="0.25">
      <c r="A13" s="562"/>
      <c r="B13" s="388" t="s">
        <v>732</v>
      </c>
      <c r="C13" s="391">
        <v>18</v>
      </c>
      <c r="D13" s="391">
        <v>41.7</v>
      </c>
      <c r="E13" s="391">
        <v>6</v>
      </c>
      <c r="F13" s="391">
        <v>1.3</v>
      </c>
      <c r="G13" s="391">
        <v>32.4</v>
      </c>
      <c r="H13" s="391">
        <v>35.299999999999997</v>
      </c>
      <c r="I13" s="391">
        <v>0</v>
      </c>
      <c r="J13" s="391">
        <v>0</v>
      </c>
      <c r="K13" s="391">
        <v>0</v>
      </c>
      <c r="L13" s="311">
        <v>0</v>
      </c>
      <c r="M13" s="311">
        <v>0</v>
      </c>
    </row>
    <row r="14" spans="1:15" x14ac:dyDescent="0.25">
      <c r="A14" s="562"/>
      <c r="B14" s="306" t="s">
        <v>243</v>
      </c>
      <c r="C14" s="389">
        <v>5.46</v>
      </c>
      <c r="D14" s="389">
        <v>2.5</v>
      </c>
      <c r="E14" s="389">
        <v>2</v>
      </c>
      <c r="F14" s="389">
        <v>6</v>
      </c>
      <c r="G14" s="389">
        <v>6</v>
      </c>
      <c r="H14" s="389">
        <v>7.7</v>
      </c>
      <c r="I14" s="389">
        <v>12</v>
      </c>
      <c r="J14" s="389">
        <v>1</v>
      </c>
      <c r="K14" s="389">
        <v>2</v>
      </c>
      <c r="L14" s="389">
        <v>0</v>
      </c>
      <c r="M14" s="389">
        <v>0</v>
      </c>
    </row>
    <row r="15" spans="1:15" x14ac:dyDescent="0.25">
      <c r="A15" s="562"/>
      <c r="B15" s="306" t="s">
        <v>244</v>
      </c>
      <c r="C15" s="389">
        <v>6.69</v>
      </c>
      <c r="D15" s="389">
        <v>4.4000000000000004</v>
      </c>
      <c r="E15" s="389">
        <v>10</v>
      </c>
      <c r="F15" s="389">
        <v>5.2</v>
      </c>
      <c r="G15" s="389">
        <v>8.4</v>
      </c>
      <c r="H15" s="389">
        <v>6.3</v>
      </c>
      <c r="I15" s="389">
        <v>11</v>
      </c>
      <c r="J15" s="389">
        <v>0</v>
      </c>
      <c r="K15" s="389">
        <v>2</v>
      </c>
      <c r="L15" s="389">
        <v>0</v>
      </c>
      <c r="M15" s="389">
        <v>8</v>
      </c>
    </row>
    <row r="16" spans="1:15" x14ac:dyDescent="0.25">
      <c r="A16" s="562" t="s">
        <v>245</v>
      </c>
      <c r="B16" s="308" t="s">
        <v>3</v>
      </c>
      <c r="C16" s="103">
        <v>46</v>
      </c>
      <c r="D16" s="103">
        <v>8</v>
      </c>
      <c r="E16" s="103">
        <v>7</v>
      </c>
      <c r="F16" s="103">
        <v>11</v>
      </c>
      <c r="G16" s="103">
        <v>10</v>
      </c>
      <c r="H16" s="103">
        <v>5</v>
      </c>
      <c r="I16" s="103">
        <v>3</v>
      </c>
      <c r="J16" s="103">
        <v>1</v>
      </c>
      <c r="K16" s="103">
        <v>1</v>
      </c>
      <c r="L16" s="102">
        <v>0</v>
      </c>
      <c r="M16" s="102">
        <v>0</v>
      </c>
    </row>
    <row r="17" spans="1:13" x14ac:dyDescent="0.25">
      <c r="A17" s="562"/>
      <c r="B17" s="306" t="s">
        <v>243</v>
      </c>
      <c r="C17" s="389">
        <v>22.93</v>
      </c>
      <c r="D17" s="389">
        <v>15.2</v>
      </c>
      <c r="E17" s="389">
        <v>23</v>
      </c>
      <c r="F17" s="389">
        <v>40</v>
      </c>
      <c r="G17" s="389">
        <v>15.7</v>
      </c>
      <c r="H17" s="389">
        <v>33.5</v>
      </c>
      <c r="I17" s="389">
        <v>0</v>
      </c>
      <c r="J17" s="389">
        <v>0</v>
      </c>
      <c r="K17" s="389">
        <v>0</v>
      </c>
      <c r="L17" s="307">
        <v>0</v>
      </c>
      <c r="M17" s="307">
        <v>0</v>
      </c>
    </row>
    <row r="18" spans="1:13" x14ac:dyDescent="0.25">
      <c r="A18" s="562"/>
      <c r="B18" s="306" t="s">
        <v>244</v>
      </c>
      <c r="C18" s="389">
        <v>7.14</v>
      </c>
      <c r="D18" s="389">
        <v>9.3000000000000007</v>
      </c>
      <c r="E18" s="389">
        <v>3.4</v>
      </c>
      <c r="F18" s="389">
        <v>11.2</v>
      </c>
      <c r="G18" s="389">
        <v>3.1</v>
      </c>
      <c r="H18" s="389">
        <v>9.5</v>
      </c>
      <c r="I18" s="389">
        <v>4</v>
      </c>
      <c r="J18" s="389">
        <v>1</v>
      </c>
      <c r="K18" s="389">
        <v>0</v>
      </c>
      <c r="L18" s="307">
        <v>0</v>
      </c>
      <c r="M18" s="307">
        <v>0</v>
      </c>
    </row>
    <row r="19" spans="1:13" x14ac:dyDescent="0.25">
      <c r="A19" s="562" t="s">
        <v>246</v>
      </c>
      <c r="B19" s="101" t="s">
        <v>3</v>
      </c>
      <c r="C19" s="103">
        <v>281</v>
      </c>
      <c r="D19" s="103">
        <v>34</v>
      </c>
      <c r="E19" s="103">
        <v>26</v>
      </c>
      <c r="F19" s="103">
        <v>39</v>
      </c>
      <c r="G19" s="103">
        <v>24</v>
      </c>
      <c r="H19" s="103">
        <v>30</v>
      </c>
      <c r="I19" s="103">
        <v>44</v>
      </c>
      <c r="J19" s="103">
        <v>31</v>
      </c>
      <c r="K19" s="103">
        <v>23</v>
      </c>
      <c r="L19" s="102">
        <v>10</v>
      </c>
      <c r="M19" s="102">
        <v>20</v>
      </c>
    </row>
    <row r="20" spans="1:13" x14ac:dyDescent="0.25">
      <c r="A20" s="562"/>
      <c r="B20" s="306" t="s">
        <v>238</v>
      </c>
      <c r="C20" s="389">
        <v>13.98</v>
      </c>
      <c r="D20" s="389">
        <v>12.5</v>
      </c>
      <c r="E20" s="389">
        <v>3</v>
      </c>
      <c r="F20" s="389">
        <v>17.5</v>
      </c>
      <c r="G20" s="389">
        <v>8.09</v>
      </c>
      <c r="H20" s="389">
        <v>24.71</v>
      </c>
      <c r="I20" s="389">
        <v>17.940000000000001</v>
      </c>
      <c r="J20" s="389">
        <v>5.88</v>
      </c>
      <c r="K20" s="389">
        <v>18.77</v>
      </c>
      <c r="L20" s="307">
        <v>16.71</v>
      </c>
      <c r="M20" s="307">
        <v>4.5</v>
      </c>
    </row>
    <row r="21" spans="1:13" x14ac:dyDescent="0.25">
      <c r="A21" s="562"/>
      <c r="B21" s="306" t="s">
        <v>244</v>
      </c>
      <c r="C21" s="389">
        <v>7.94</v>
      </c>
      <c r="D21" s="389">
        <v>4.2</v>
      </c>
      <c r="E21" s="389">
        <v>5.68</v>
      </c>
      <c r="F21" s="389">
        <v>9.3699999999999992</v>
      </c>
      <c r="G21" s="389">
        <v>5.52</v>
      </c>
      <c r="H21" s="389">
        <v>5.42</v>
      </c>
      <c r="I21" s="389">
        <v>15</v>
      </c>
      <c r="J21" s="389">
        <v>12.48</v>
      </c>
      <c r="K21" s="389">
        <v>7.62</v>
      </c>
      <c r="L21" s="307">
        <v>7.29</v>
      </c>
      <c r="M21" s="307">
        <v>2.4700000000000002</v>
      </c>
    </row>
    <row r="22" spans="1:13" x14ac:dyDescent="0.25">
      <c r="A22" s="562" t="s">
        <v>247</v>
      </c>
      <c r="B22" s="101" t="s">
        <v>3</v>
      </c>
      <c r="C22" s="102">
        <v>36</v>
      </c>
      <c r="D22" s="103">
        <v>2</v>
      </c>
      <c r="E22" s="103">
        <v>0</v>
      </c>
      <c r="F22" s="103">
        <v>1</v>
      </c>
      <c r="G22" s="103">
        <v>0</v>
      </c>
      <c r="H22" s="103">
        <v>2</v>
      </c>
      <c r="I22" s="103">
        <v>0</v>
      </c>
      <c r="J22" s="103">
        <v>4</v>
      </c>
      <c r="K22" s="103">
        <v>5</v>
      </c>
      <c r="L22" s="102">
        <v>10</v>
      </c>
      <c r="M22" s="102">
        <v>12</v>
      </c>
    </row>
    <row r="23" spans="1:13" x14ac:dyDescent="0.25">
      <c r="A23" s="562"/>
      <c r="B23" s="306" t="s">
        <v>248</v>
      </c>
      <c r="C23" s="307">
        <v>15.2</v>
      </c>
      <c r="D23" s="389">
        <v>41</v>
      </c>
      <c r="E23" s="389">
        <v>0</v>
      </c>
      <c r="F23" s="389">
        <v>0</v>
      </c>
      <c r="G23" s="389">
        <v>0</v>
      </c>
      <c r="H23" s="389">
        <v>0</v>
      </c>
      <c r="I23" s="389">
        <v>0</v>
      </c>
      <c r="J23" s="389">
        <v>84</v>
      </c>
      <c r="K23" s="389">
        <v>0</v>
      </c>
      <c r="L23" s="307">
        <v>6.3</v>
      </c>
      <c r="M23" s="307">
        <v>0.5</v>
      </c>
    </row>
    <row r="24" spans="1:13" x14ac:dyDescent="0.25">
      <c r="A24" s="562"/>
      <c r="B24" s="306" t="s">
        <v>244</v>
      </c>
      <c r="C24" s="307">
        <v>8.14</v>
      </c>
      <c r="D24" s="389">
        <v>15</v>
      </c>
      <c r="E24" s="389">
        <v>0</v>
      </c>
      <c r="F24" s="389">
        <v>3</v>
      </c>
      <c r="G24" s="389">
        <v>0</v>
      </c>
      <c r="H24" s="389">
        <v>1</v>
      </c>
      <c r="I24" s="389">
        <v>0</v>
      </c>
      <c r="J24" s="389">
        <v>8.5</v>
      </c>
      <c r="K24" s="389">
        <v>15</v>
      </c>
      <c r="L24" s="307">
        <v>8.5</v>
      </c>
      <c r="M24" s="307">
        <v>5.86</v>
      </c>
    </row>
    <row r="25" spans="1:13" ht="27" customHeight="1" x14ac:dyDescent="0.25">
      <c r="A25" s="312" t="s">
        <v>249</v>
      </c>
      <c r="B25" s="308" t="s">
        <v>3</v>
      </c>
      <c r="C25" s="102">
        <v>127</v>
      </c>
      <c r="D25" s="103">
        <v>2</v>
      </c>
      <c r="E25" s="103">
        <v>2</v>
      </c>
      <c r="F25" s="103">
        <v>0</v>
      </c>
      <c r="G25" s="103">
        <v>2</v>
      </c>
      <c r="H25" s="103">
        <v>4</v>
      </c>
      <c r="I25" s="103">
        <v>0</v>
      </c>
      <c r="J25" s="103">
        <v>8</v>
      </c>
      <c r="K25" s="103">
        <v>43</v>
      </c>
      <c r="L25" s="102">
        <v>40</v>
      </c>
      <c r="M25" s="102">
        <v>26</v>
      </c>
    </row>
    <row r="26" spans="1:13" x14ac:dyDescent="0.25">
      <c r="A26" s="597" t="s">
        <v>958</v>
      </c>
      <c r="B26" s="597"/>
      <c r="C26" s="597"/>
      <c r="D26" s="597"/>
      <c r="E26" s="597"/>
      <c r="F26" s="597"/>
      <c r="G26" s="597"/>
      <c r="H26" s="597"/>
      <c r="I26" s="597"/>
      <c r="J26" s="597"/>
      <c r="K26" s="230"/>
      <c r="L26" s="230"/>
      <c r="M26" s="230"/>
    </row>
    <row r="27" spans="1:13" x14ac:dyDescent="0.25">
      <c r="A27" s="597" t="s">
        <v>959</v>
      </c>
      <c r="B27" s="597"/>
      <c r="C27" s="597"/>
      <c r="D27" s="597"/>
      <c r="E27" s="597"/>
      <c r="F27" s="597"/>
      <c r="G27" s="597"/>
      <c r="H27" s="597"/>
      <c r="I27" s="597"/>
      <c r="J27" s="597"/>
      <c r="K27" s="230"/>
      <c r="L27" s="230"/>
      <c r="M27" s="230"/>
    </row>
    <row r="28" spans="1:13" x14ac:dyDescent="0.25">
      <c r="A28" s="597" t="s">
        <v>645</v>
      </c>
      <c r="B28" s="597"/>
      <c r="C28" s="597"/>
      <c r="D28" s="597"/>
      <c r="E28" s="597"/>
      <c r="F28" s="597"/>
      <c r="G28" s="597"/>
      <c r="H28" s="597"/>
      <c r="I28" s="597"/>
      <c r="J28" s="597"/>
      <c r="K28" s="230"/>
      <c r="L28" s="230"/>
      <c r="M28" s="230"/>
    </row>
    <row r="29" spans="1:13" ht="24.75" customHeight="1" x14ac:dyDescent="0.25">
      <c r="A29" s="596" t="s">
        <v>250</v>
      </c>
      <c r="B29" s="596"/>
      <c r="C29" s="596"/>
      <c r="D29" s="596"/>
      <c r="E29" s="596"/>
      <c r="F29" s="596"/>
      <c r="G29" s="596"/>
      <c r="H29" s="596"/>
      <c r="I29" s="596"/>
      <c r="J29" s="596"/>
      <c r="K29" s="230"/>
      <c r="L29" s="230"/>
      <c r="M29" s="230"/>
    </row>
  </sheetData>
  <mergeCells count="13">
    <mergeCell ref="A29:J29"/>
    <mergeCell ref="A16:A18"/>
    <mergeCell ref="A19:A21"/>
    <mergeCell ref="A22:A24"/>
    <mergeCell ref="A26:J26"/>
    <mergeCell ref="A27:J27"/>
    <mergeCell ref="A28:J28"/>
    <mergeCell ref="A10:A15"/>
    <mergeCell ref="A4:B4"/>
    <mergeCell ref="A1:K1"/>
    <mergeCell ref="A2:K2"/>
    <mergeCell ref="A3:K3"/>
    <mergeCell ref="A5:A9"/>
  </mergeCells>
  <hyperlinks>
    <hyperlink ref="O1" location="INDEX!A1" display="Back to Index" xr:uid="{8195F9EC-35D0-4878-9C97-98E8D8AC795A}"/>
  </hyperlinks>
  <pageMargins left="0.25" right="0.25" top="0.75" bottom="0.75" header="0.3" footer="0.3"/>
  <pageSetup fitToHeight="0" orientation="landscape" r:id="rId1"/>
  <ignoredErrors>
    <ignoredError sqref="D4:M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3C8A6-4A11-43B8-88D8-AB103AA5A019}">
  <sheetPr>
    <tabColor theme="9"/>
  </sheetPr>
  <dimension ref="A1:M75"/>
  <sheetViews>
    <sheetView topLeftCell="A41" zoomScaleNormal="100" workbookViewId="0">
      <selection activeCell="I66" sqref="I66"/>
    </sheetView>
  </sheetViews>
  <sheetFormatPr defaultColWidth="9.28515625" defaultRowHeight="12.75" x14ac:dyDescent="0.25"/>
  <cols>
    <col min="1" max="1" width="29.7109375" style="6" customWidth="1"/>
    <col min="2" max="2" width="5.7109375" style="7" customWidth="1"/>
    <col min="3" max="9" width="5.5703125" style="8" customWidth="1"/>
    <col min="10" max="12" width="7.140625" style="9" customWidth="1"/>
    <col min="13" max="13" width="12.7109375" style="9" bestFit="1" customWidth="1"/>
    <col min="14" max="16384" width="9.28515625" style="9"/>
  </cols>
  <sheetData>
    <row r="1" spans="1:13" s="1" customFormat="1" ht="18.75" customHeight="1" x14ac:dyDescent="0.25">
      <c r="A1" s="549" t="s">
        <v>0</v>
      </c>
      <c r="B1" s="549"/>
      <c r="C1" s="549"/>
      <c r="D1" s="549"/>
      <c r="E1" s="549"/>
      <c r="F1" s="549"/>
      <c r="G1" s="549"/>
      <c r="H1" s="549"/>
      <c r="I1" s="549"/>
      <c r="J1" s="549"/>
      <c r="L1" s="42"/>
      <c r="M1" s="222" t="s">
        <v>648</v>
      </c>
    </row>
    <row r="2" spans="1:13" s="1" customFormat="1" ht="18.75" customHeight="1" x14ac:dyDescent="0.25">
      <c r="A2" s="549" t="s">
        <v>1</v>
      </c>
      <c r="B2" s="549"/>
      <c r="C2" s="549"/>
      <c r="D2" s="549"/>
      <c r="E2" s="549"/>
      <c r="F2" s="549"/>
      <c r="G2" s="549"/>
      <c r="H2" s="549"/>
      <c r="I2" s="549"/>
      <c r="J2" s="549"/>
      <c r="L2" s="42"/>
    </row>
    <row r="3" spans="1:13" s="2" customFormat="1" ht="18.75" customHeight="1" x14ac:dyDescent="0.25">
      <c r="A3" s="550" t="s">
        <v>751</v>
      </c>
      <c r="B3" s="550"/>
      <c r="C3" s="550"/>
      <c r="D3" s="550"/>
      <c r="E3" s="550"/>
      <c r="F3" s="550"/>
      <c r="G3" s="550"/>
      <c r="H3" s="550"/>
      <c r="I3" s="550"/>
      <c r="J3" s="550"/>
      <c r="L3" s="43"/>
    </row>
    <row r="4" spans="1:13" s="3" customFormat="1" ht="15.75" customHeight="1" x14ac:dyDescent="0.25">
      <c r="A4" s="63" t="s">
        <v>2</v>
      </c>
      <c r="B4" s="160" t="s">
        <v>3</v>
      </c>
      <c r="C4" s="160" t="s">
        <v>4</v>
      </c>
      <c r="D4" s="160" t="s">
        <v>5</v>
      </c>
      <c r="E4" s="160" t="s">
        <v>6</v>
      </c>
      <c r="F4" s="160" t="s">
        <v>7</v>
      </c>
      <c r="G4" s="160" t="s">
        <v>8</v>
      </c>
      <c r="H4" s="160" t="s">
        <v>9</v>
      </c>
      <c r="I4" s="160" t="s">
        <v>10</v>
      </c>
      <c r="J4" s="160" t="s">
        <v>11</v>
      </c>
      <c r="K4" s="160" t="s">
        <v>672</v>
      </c>
      <c r="L4" s="420" t="s">
        <v>750</v>
      </c>
    </row>
    <row r="5" spans="1:13" s="4" customFormat="1" ht="15.75" customHeight="1" x14ac:dyDescent="0.25">
      <c r="A5" s="63" t="s">
        <v>12</v>
      </c>
      <c r="B5" s="85">
        <f t="shared" ref="B5:L5" si="0">SUM(B6,B18,B33,B54,B70)</f>
        <v>549</v>
      </c>
      <c r="C5" s="85">
        <f t="shared" si="0"/>
        <v>51</v>
      </c>
      <c r="D5" s="85">
        <f t="shared" si="0"/>
        <v>41</v>
      </c>
      <c r="E5" s="85">
        <f t="shared" si="0"/>
        <v>66</v>
      </c>
      <c r="F5" s="85">
        <f t="shared" si="0"/>
        <v>46</v>
      </c>
      <c r="G5" s="85">
        <f t="shared" si="0"/>
        <v>57</v>
      </c>
      <c r="H5" s="85">
        <f t="shared" si="0"/>
        <v>48</v>
      </c>
      <c r="I5" s="85">
        <f t="shared" si="0"/>
        <v>46</v>
      </c>
      <c r="J5" s="85">
        <f t="shared" si="0"/>
        <v>73</v>
      </c>
      <c r="K5" s="85">
        <f t="shared" si="0"/>
        <v>61</v>
      </c>
      <c r="L5" s="85">
        <f t="shared" si="0"/>
        <v>60</v>
      </c>
    </row>
    <row r="6" spans="1:13" s="4" customFormat="1" ht="15.75" customHeight="1" x14ac:dyDescent="0.25">
      <c r="A6" s="275" t="s">
        <v>13</v>
      </c>
      <c r="B6" s="205">
        <f t="shared" ref="B6:L6" si="1">SUM(B7,B14)</f>
        <v>42</v>
      </c>
      <c r="C6" s="64">
        <f t="shared" si="1"/>
        <v>8</v>
      </c>
      <c r="D6" s="64">
        <f t="shared" si="1"/>
        <v>4</v>
      </c>
      <c r="E6" s="64">
        <f t="shared" si="1"/>
        <v>4</v>
      </c>
      <c r="F6" s="64">
        <f t="shared" si="1"/>
        <v>3</v>
      </c>
      <c r="G6" s="64">
        <f t="shared" si="1"/>
        <v>5</v>
      </c>
      <c r="H6" s="64">
        <f t="shared" si="1"/>
        <v>1</v>
      </c>
      <c r="I6" s="64">
        <f t="shared" si="1"/>
        <v>1</v>
      </c>
      <c r="J6" s="64">
        <f t="shared" si="1"/>
        <v>0</v>
      </c>
      <c r="K6" s="64">
        <f t="shared" si="1"/>
        <v>6</v>
      </c>
      <c r="L6" s="64">
        <f t="shared" si="1"/>
        <v>10</v>
      </c>
    </row>
    <row r="7" spans="1:13" s="5" customFormat="1" ht="15.75" customHeight="1" x14ac:dyDescent="0.25">
      <c r="A7" s="277" t="s">
        <v>14</v>
      </c>
      <c r="B7" s="205">
        <f t="shared" ref="B7:B17" si="2">SUM(C7:L7)</f>
        <v>11</v>
      </c>
      <c r="C7" s="64">
        <f t="shared" ref="C7:K7" si="3">SUM(C8:C13)</f>
        <v>1</v>
      </c>
      <c r="D7" s="64">
        <f t="shared" si="3"/>
        <v>0</v>
      </c>
      <c r="E7" s="64">
        <f t="shared" si="3"/>
        <v>1</v>
      </c>
      <c r="F7" s="64">
        <f t="shared" si="3"/>
        <v>0</v>
      </c>
      <c r="G7" s="64">
        <f t="shared" si="3"/>
        <v>4</v>
      </c>
      <c r="H7" s="64">
        <f t="shared" si="3"/>
        <v>0</v>
      </c>
      <c r="I7" s="64">
        <f t="shared" si="3"/>
        <v>0</v>
      </c>
      <c r="J7" s="64">
        <f t="shared" si="3"/>
        <v>0</v>
      </c>
      <c r="K7" s="64">
        <f t="shared" si="3"/>
        <v>2</v>
      </c>
      <c r="L7" s="64">
        <v>3</v>
      </c>
    </row>
    <row r="8" spans="1:13" s="5" customFormat="1" ht="15.75" customHeight="1" x14ac:dyDescent="0.25">
      <c r="A8" s="278" t="s">
        <v>15</v>
      </c>
      <c r="B8" s="205">
        <f t="shared" si="2"/>
        <v>4</v>
      </c>
      <c r="C8" s="276">
        <v>0</v>
      </c>
      <c r="D8" s="276">
        <v>0</v>
      </c>
      <c r="E8" s="276">
        <v>0</v>
      </c>
      <c r="F8" s="276">
        <v>0</v>
      </c>
      <c r="G8" s="276">
        <v>1</v>
      </c>
      <c r="H8" s="276">
        <v>0</v>
      </c>
      <c r="I8" s="276">
        <v>0</v>
      </c>
      <c r="J8" s="276">
        <v>0</v>
      </c>
      <c r="K8" s="276">
        <v>2</v>
      </c>
      <c r="L8" s="276">
        <v>1</v>
      </c>
    </row>
    <row r="9" spans="1:13" s="5" customFormat="1" ht="15.75" customHeight="1" x14ac:dyDescent="0.25">
      <c r="A9" s="278" t="s">
        <v>16</v>
      </c>
      <c r="B9" s="205">
        <f t="shared" si="2"/>
        <v>1</v>
      </c>
      <c r="C9" s="276">
        <v>0</v>
      </c>
      <c r="D9" s="276">
        <v>0</v>
      </c>
      <c r="E9" s="276">
        <v>0</v>
      </c>
      <c r="F9" s="276">
        <v>0</v>
      </c>
      <c r="G9" s="276">
        <v>1</v>
      </c>
      <c r="H9" s="276">
        <v>0</v>
      </c>
      <c r="I9" s="276">
        <v>0</v>
      </c>
      <c r="J9" s="276">
        <v>0</v>
      </c>
      <c r="K9" s="276">
        <v>0</v>
      </c>
      <c r="L9" s="276">
        <v>0</v>
      </c>
    </row>
    <row r="10" spans="1:13" s="5" customFormat="1" ht="15.75" customHeight="1" x14ac:dyDescent="0.25">
      <c r="A10" s="278" t="s">
        <v>17</v>
      </c>
      <c r="B10" s="205">
        <f t="shared" si="2"/>
        <v>4</v>
      </c>
      <c r="C10" s="276">
        <v>0</v>
      </c>
      <c r="D10" s="276">
        <v>0</v>
      </c>
      <c r="E10" s="276">
        <v>1</v>
      </c>
      <c r="F10" s="276">
        <v>0</v>
      </c>
      <c r="G10" s="276">
        <v>2</v>
      </c>
      <c r="H10" s="276">
        <v>0</v>
      </c>
      <c r="I10" s="276">
        <v>0</v>
      </c>
      <c r="J10" s="276">
        <v>0</v>
      </c>
      <c r="K10" s="276">
        <v>0</v>
      </c>
      <c r="L10" s="276">
        <v>1</v>
      </c>
    </row>
    <row r="11" spans="1:13" s="5" customFormat="1" ht="15.75" customHeight="1" x14ac:dyDescent="0.25">
      <c r="A11" s="278" t="s">
        <v>18</v>
      </c>
      <c r="B11" s="205">
        <f t="shared" si="2"/>
        <v>1</v>
      </c>
      <c r="C11" s="276">
        <v>1</v>
      </c>
      <c r="D11" s="276">
        <v>0</v>
      </c>
      <c r="E11" s="276">
        <v>0</v>
      </c>
      <c r="F11" s="276">
        <v>0</v>
      </c>
      <c r="G11" s="276">
        <v>0</v>
      </c>
      <c r="H11" s="276">
        <v>0</v>
      </c>
      <c r="I11" s="276">
        <v>0</v>
      </c>
      <c r="J11" s="276">
        <v>0</v>
      </c>
      <c r="K11" s="276">
        <v>0</v>
      </c>
      <c r="L11" s="276">
        <v>0</v>
      </c>
    </row>
    <row r="12" spans="1:13" s="5" customFormat="1" ht="15.75" customHeight="1" x14ac:dyDescent="0.25">
      <c r="A12" s="278" t="s">
        <v>19</v>
      </c>
      <c r="B12" s="205">
        <f t="shared" ref="B12" si="4">SUM(C12:L12)</f>
        <v>0</v>
      </c>
      <c r="C12" s="276">
        <v>0</v>
      </c>
      <c r="D12" s="276">
        <v>0</v>
      </c>
      <c r="E12" s="276">
        <v>0</v>
      </c>
      <c r="F12" s="276">
        <v>0</v>
      </c>
      <c r="G12" s="276">
        <v>0</v>
      </c>
      <c r="H12" s="276">
        <v>0</v>
      </c>
      <c r="I12" s="276">
        <v>0</v>
      </c>
      <c r="J12" s="276">
        <v>0</v>
      </c>
      <c r="K12" s="276">
        <v>0</v>
      </c>
      <c r="L12" s="276">
        <v>0</v>
      </c>
    </row>
    <row r="13" spans="1:13" s="5" customFormat="1" ht="15.75" customHeight="1" x14ac:dyDescent="0.25">
      <c r="A13" s="278" t="s">
        <v>20</v>
      </c>
      <c r="B13" s="205">
        <f t="shared" si="2"/>
        <v>1</v>
      </c>
      <c r="C13" s="276">
        <v>0</v>
      </c>
      <c r="D13" s="276">
        <v>0</v>
      </c>
      <c r="E13" s="276">
        <v>0</v>
      </c>
      <c r="F13" s="276">
        <v>0</v>
      </c>
      <c r="G13" s="276">
        <v>0</v>
      </c>
      <c r="H13" s="276">
        <v>0</v>
      </c>
      <c r="I13" s="276">
        <v>0</v>
      </c>
      <c r="J13" s="276">
        <v>0</v>
      </c>
      <c r="K13" s="276">
        <v>0</v>
      </c>
      <c r="L13" s="276">
        <v>1</v>
      </c>
    </row>
    <row r="14" spans="1:13" s="5" customFormat="1" ht="15.75" customHeight="1" x14ac:dyDescent="0.25">
      <c r="A14" s="277" t="s">
        <v>21</v>
      </c>
      <c r="B14" s="205">
        <f t="shared" si="2"/>
        <v>31</v>
      </c>
      <c r="C14" s="64">
        <f>SUM(C15:C17)</f>
        <v>7</v>
      </c>
      <c r="D14" s="64">
        <f t="shared" ref="D14:L14" si="5">SUM(D15:D17)</f>
        <v>4</v>
      </c>
      <c r="E14" s="64">
        <f t="shared" si="5"/>
        <v>3</v>
      </c>
      <c r="F14" s="64">
        <f t="shared" si="5"/>
        <v>3</v>
      </c>
      <c r="G14" s="64">
        <f t="shared" si="5"/>
        <v>1</v>
      </c>
      <c r="H14" s="64">
        <f t="shared" si="5"/>
        <v>1</v>
      </c>
      <c r="I14" s="64">
        <f t="shared" si="5"/>
        <v>1</v>
      </c>
      <c r="J14" s="64">
        <f t="shared" si="5"/>
        <v>0</v>
      </c>
      <c r="K14" s="64">
        <f t="shared" si="5"/>
        <v>4</v>
      </c>
      <c r="L14" s="64">
        <f t="shared" si="5"/>
        <v>7</v>
      </c>
    </row>
    <row r="15" spans="1:13" s="5" customFormat="1" ht="15.75" customHeight="1" x14ac:dyDescent="0.25">
      <c r="A15" s="278" t="s">
        <v>22</v>
      </c>
      <c r="B15" s="205">
        <f t="shared" si="2"/>
        <v>3</v>
      </c>
      <c r="C15" s="276">
        <v>1</v>
      </c>
      <c r="D15" s="276">
        <v>0</v>
      </c>
      <c r="E15" s="276">
        <v>0</v>
      </c>
      <c r="F15" s="276">
        <v>0</v>
      </c>
      <c r="G15" s="276">
        <v>0</v>
      </c>
      <c r="H15" s="276">
        <v>1</v>
      </c>
      <c r="I15" s="276">
        <v>0</v>
      </c>
      <c r="J15" s="276">
        <v>0</v>
      </c>
      <c r="K15" s="276">
        <v>0</v>
      </c>
      <c r="L15" s="276">
        <v>1</v>
      </c>
    </row>
    <row r="16" spans="1:13" s="5" customFormat="1" ht="15.75" customHeight="1" x14ac:dyDescent="0.25">
      <c r="A16" s="278" t="s">
        <v>23</v>
      </c>
      <c r="B16" s="205">
        <f t="shared" si="2"/>
        <v>15</v>
      </c>
      <c r="C16" s="276">
        <v>5</v>
      </c>
      <c r="D16" s="276">
        <v>2</v>
      </c>
      <c r="E16" s="276">
        <v>1</v>
      </c>
      <c r="F16" s="276">
        <v>2</v>
      </c>
      <c r="G16" s="276">
        <v>1</v>
      </c>
      <c r="H16" s="276">
        <v>0</v>
      </c>
      <c r="I16" s="276">
        <v>0</v>
      </c>
      <c r="J16" s="276">
        <v>0</v>
      </c>
      <c r="K16" s="276">
        <v>3</v>
      </c>
      <c r="L16" s="276">
        <v>1</v>
      </c>
    </row>
    <row r="17" spans="1:12" s="4" customFormat="1" ht="15.75" customHeight="1" x14ac:dyDescent="0.25">
      <c r="A17" s="278" t="s">
        <v>24</v>
      </c>
      <c r="B17" s="205">
        <f t="shared" si="2"/>
        <v>13</v>
      </c>
      <c r="C17" s="276">
        <v>1</v>
      </c>
      <c r="D17" s="276">
        <v>2</v>
      </c>
      <c r="E17" s="276">
        <v>2</v>
      </c>
      <c r="F17" s="276">
        <v>1</v>
      </c>
      <c r="G17" s="276">
        <v>0</v>
      </c>
      <c r="H17" s="276">
        <v>0</v>
      </c>
      <c r="I17" s="276">
        <v>1</v>
      </c>
      <c r="J17" s="276">
        <v>0</v>
      </c>
      <c r="K17" s="276">
        <v>1</v>
      </c>
      <c r="L17" s="276">
        <v>5</v>
      </c>
    </row>
    <row r="18" spans="1:12" s="5" customFormat="1" ht="15.75" customHeight="1" x14ac:dyDescent="0.25">
      <c r="A18" s="275" t="s">
        <v>25</v>
      </c>
      <c r="B18" s="205">
        <f>SUM(B19,B25)</f>
        <v>108</v>
      </c>
      <c r="C18" s="85">
        <f>SUM(C19,C25)</f>
        <v>8</v>
      </c>
      <c r="D18" s="85">
        <f t="shared" ref="D18:L18" si="6">SUM(D19,D25)</f>
        <v>5</v>
      </c>
      <c r="E18" s="85">
        <f t="shared" si="6"/>
        <v>13</v>
      </c>
      <c r="F18" s="85">
        <f t="shared" si="6"/>
        <v>11</v>
      </c>
      <c r="G18" s="85">
        <f t="shared" si="6"/>
        <v>12</v>
      </c>
      <c r="H18" s="85">
        <f t="shared" si="6"/>
        <v>9</v>
      </c>
      <c r="I18" s="85">
        <f t="shared" si="6"/>
        <v>11</v>
      </c>
      <c r="J18" s="85">
        <f t="shared" si="6"/>
        <v>12</v>
      </c>
      <c r="K18" s="85">
        <f t="shared" si="6"/>
        <v>11</v>
      </c>
      <c r="L18" s="85">
        <f t="shared" si="6"/>
        <v>16</v>
      </c>
    </row>
    <row r="19" spans="1:12" s="5" customFormat="1" ht="15.75" customHeight="1" x14ac:dyDescent="0.25">
      <c r="A19" s="277" t="s">
        <v>26</v>
      </c>
      <c r="B19" s="205">
        <f>SUM(B20:B24)</f>
        <v>70</v>
      </c>
      <c r="C19" s="85">
        <f>SUM(C20:C24)</f>
        <v>5</v>
      </c>
      <c r="D19" s="85">
        <f t="shared" ref="D19:L19" si="7">SUM(D20:D24)</f>
        <v>3</v>
      </c>
      <c r="E19" s="85">
        <f t="shared" si="7"/>
        <v>6</v>
      </c>
      <c r="F19" s="85">
        <f t="shared" si="7"/>
        <v>8</v>
      </c>
      <c r="G19" s="85">
        <f t="shared" si="7"/>
        <v>8</v>
      </c>
      <c r="H19" s="85">
        <f t="shared" si="7"/>
        <v>8</v>
      </c>
      <c r="I19" s="85">
        <f t="shared" si="7"/>
        <v>6</v>
      </c>
      <c r="J19" s="85">
        <f t="shared" si="7"/>
        <v>9</v>
      </c>
      <c r="K19" s="85">
        <f t="shared" si="7"/>
        <v>7</v>
      </c>
      <c r="L19" s="85">
        <f t="shared" si="7"/>
        <v>10</v>
      </c>
    </row>
    <row r="20" spans="1:12" s="5" customFormat="1" ht="15.75" customHeight="1" x14ac:dyDescent="0.25">
      <c r="A20" s="278" t="s">
        <v>27</v>
      </c>
      <c r="B20" s="205">
        <f>SUM(C20:L20)</f>
        <v>16</v>
      </c>
      <c r="C20" s="276">
        <v>0</v>
      </c>
      <c r="D20" s="276">
        <v>1</v>
      </c>
      <c r="E20" s="276">
        <v>0</v>
      </c>
      <c r="F20" s="276">
        <v>2</v>
      </c>
      <c r="G20" s="276">
        <v>2</v>
      </c>
      <c r="H20" s="276">
        <v>3</v>
      </c>
      <c r="I20" s="276">
        <v>0</v>
      </c>
      <c r="J20" s="276">
        <v>5</v>
      </c>
      <c r="K20" s="276">
        <v>1</v>
      </c>
      <c r="L20" s="276">
        <v>2</v>
      </c>
    </row>
    <row r="21" spans="1:12" s="5" customFormat="1" ht="15.75" customHeight="1" x14ac:dyDescent="0.25">
      <c r="A21" s="278" t="s">
        <v>28</v>
      </c>
      <c r="B21" s="205">
        <f>SUM(C21:L21)</f>
        <v>15</v>
      </c>
      <c r="C21" s="276">
        <v>3</v>
      </c>
      <c r="D21" s="276">
        <v>0</v>
      </c>
      <c r="E21" s="276">
        <v>1</v>
      </c>
      <c r="F21" s="276">
        <v>1</v>
      </c>
      <c r="G21" s="276">
        <v>2</v>
      </c>
      <c r="H21" s="276">
        <v>0</v>
      </c>
      <c r="I21" s="276">
        <v>1</v>
      </c>
      <c r="J21" s="276">
        <v>1</v>
      </c>
      <c r="K21" s="276">
        <v>2</v>
      </c>
      <c r="L21" s="276">
        <v>4</v>
      </c>
    </row>
    <row r="22" spans="1:12" s="5" customFormat="1" ht="15.75" customHeight="1" x14ac:dyDescent="0.25">
      <c r="A22" s="278" t="s">
        <v>29</v>
      </c>
      <c r="B22" s="205">
        <f t="shared" ref="B22:B23" si="8">SUM(C22:L22)</f>
        <v>11</v>
      </c>
      <c r="C22" s="276">
        <v>0</v>
      </c>
      <c r="D22" s="276">
        <v>0</v>
      </c>
      <c r="E22" s="276">
        <v>2</v>
      </c>
      <c r="F22" s="276">
        <v>2</v>
      </c>
      <c r="G22" s="276">
        <v>1</v>
      </c>
      <c r="H22" s="276">
        <v>1</v>
      </c>
      <c r="I22" s="276">
        <v>2</v>
      </c>
      <c r="J22" s="276">
        <v>1</v>
      </c>
      <c r="K22" s="276">
        <v>2</v>
      </c>
      <c r="L22" s="276">
        <v>0</v>
      </c>
    </row>
    <row r="23" spans="1:12" s="5" customFormat="1" ht="15.75" customHeight="1" x14ac:dyDescent="0.25">
      <c r="A23" s="278" t="s">
        <v>30</v>
      </c>
      <c r="B23" s="205">
        <f t="shared" si="8"/>
        <v>17</v>
      </c>
      <c r="C23" s="276">
        <v>1</v>
      </c>
      <c r="D23" s="276">
        <v>1</v>
      </c>
      <c r="E23" s="276">
        <v>2</v>
      </c>
      <c r="F23" s="276">
        <v>2</v>
      </c>
      <c r="G23" s="276">
        <v>2</v>
      </c>
      <c r="H23" s="276">
        <v>2</v>
      </c>
      <c r="I23" s="276">
        <v>3</v>
      </c>
      <c r="J23" s="276">
        <v>2</v>
      </c>
      <c r="K23" s="276">
        <v>2</v>
      </c>
      <c r="L23" s="276">
        <v>0</v>
      </c>
    </row>
    <row r="24" spans="1:12" s="5" customFormat="1" ht="15.75" customHeight="1" x14ac:dyDescent="0.25">
      <c r="A24" s="278" t="s">
        <v>31</v>
      </c>
      <c r="B24" s="205">
        <f>SUM(C24:L24)</f>
        <v>11</v>
      </c>
      <c r="C24" s="276">
        <v>1</v>
      </c>
      <c r="D24" s="276">
        <v>1</v>
      </c>
      <c r="E24" s="276">
        <v>1</v>
      </c>
      <c r="F24" s="276">
        <v>1</v>
      </c>
      <c r="G24" s="276">
        <v>1</v>
      </c>
      <c r="H24" s="276">
        <v>2</v>
      </c>
      <c r="I24" s="276">
        <v>0</v>
      </c>
      <c r="J24" s="276">
        <v>0</v>
      </c>
      <c r="K24" s="276">
        <v>0</v>
      </c>
      <c r="L24" s="276">
        <v>4</v>
      </c>
    </row>
    <row r="25" spans="1:12" s="5" customFormat="1" ht="15.75" customHeight="1" x14ac:dyDescent="0.25">
      <c r="A25" s="277" t="s">
        <v>32</v>
      </c>
      <c r="B25" s="205">
        <f t="shared" ref="B25:L25" si="9">SUM(B26:B31)</f>
        <v>38</v>
      </c>
      <c r="C25" s="64">
        <f t="shared" si="9"/>
        <v>3</v>
      </c>
      <c r="D25" s="64">
        <f t="shared" si="9"/>
        <v>2</v>
      </c>
      <c r="E25" s="64">
        <f t="shared" si="9"/>
        <v>7</v>
      </c>
      <c r="F25" s="64">
        <f t="shared" si="9"/>
        <v>3</v>
      </c>
      <c r="G25" s="64">
        <f t="shared" si="9"/>
        <v>4</v>
      </c>
      <c r="H25" s="64">
        <f t="shared" si="9"/>
        <v>1</v>
      </c>
      <c r="I25" s="64">
        <f t="shared" si="9"/>
        <v>5</v>
      </c>
      <c r="J25" s="64">
        <f t="shared" si="9"/>
        <v>3</v>
      </c>
      <c r="K25" s="64">
        <f t="shared" si="9"/>
        <v>4</v>
      </c>
      <c r="L25" s="64">
        <f t="shared" si="9"/>
        <v>6</v>
      </c>
    </row>
    <row r="26" spans="1:12" s="5" customFormat="1" ht="15.75" customHeight="1" x14ac:dyDescent="0.25">
      <c r="A26" s="278" t="s">
        <v>33</v>
      </c>
      <c r="B26" s="205">
        <f>SUM(C26:L26)</f>
        <v>5</v>
      </c>
      <c r="C26" s="276">
        <v>0</v>
      </c>
      <c r="D26" s="276">
        <v>0</v>
      </c>
      <c r="E26" s="276">
        <v>2</v>
      </c>
      <c r="F26" s="276">
        <v>1</v>
      </c>
      <c r="G26" s="276">
        <v>0</v>
      </c>
      <c r="H26" s="276">
        <v>0</v>
      </c>
      <c r="I26" s="276">
        <v>0</v>
      </c>
      <c r="J26" s="276">
        <v>1</v>
      </c>
      <c r="K26" s="276">
        <v>0</v>
      </c>
      <c r="L26" s="276">
        <v>1</v>
      </c>
    </row>
    <row r="27" spans="1:12" s="5" customFormat="1" ht="15.75" customHeight="1" x14ac:dyDescent="0.25">
      <c r="A27" s="278" t="s">
        <v>34</v>
      </c>
      <c r="B27" s="205">
        <f t="shared" ref="B27:B32" si="10">SUM(C27:L27)</f>
        <v>8</v>
      </c>
      <c r="C27" s="276">
        <v>1</v>
      </c>
      <c r="D27" s="276">
        <v>0</v>
      </c>
      <c r="E27" s="276">
        <v>2</v>
      </c>
      <c r="F27" s="276">
        <v>0</v>
      </c>
      <c r="G27" s="276">
        <v>3</v>
      </c>
      <c r="H27" s="276">
        <v>0</v>
      </c>
      <c r="I27" s="276">
        <v>1</v>
      </c>
      <c r="J27" s="276">
        <v>0</v>
      </c>
      <c r="K27" s="276">
        <v>0</v>
      </c>
      <c r="L27" s="276">
        <v>1</v>
      </c>
    </row>
    <row r="28" spans="1:12" s="5" customFormat="1" ht="15.75" customHeight="1" x14ac:dyDescent="0.25">
      <c r="A28" s="278" t="s">
        <v>35</v>
      </c>
      <c r="B28" s="205">
        <f t="shared" si="10"/>
        <v>4</v>
      </c>
      <c r="C28" s="276">
        <v>1</v>
      </c>
      <c r="D28" s="276">
        <v>1</v>
      </c>
      <c r="E28" s="276">
        <v>0</v>
      </c>
      <c r="F28" s="276">
        <v>0</v>
      </c>
      <c r="G28" s="276">
        <v>0</v>
      </c>
      <c r="H28" s="276">
        <v>0</v>
      </c>
      <c r="I28" s="276">
        <v>0</v>
      </c>
      <c r="J28" s="276">
        <v>1</v>
      </c>
      <c r="K28" s="276">
        <v>0</v>
      </c>
      <c r="L28" s="276">
        <v>1</v>
      </c>
    </row>
    <row r="29" spans="1:12" s="5" customFormat="1" ht="15.75" customHeight="1" x14ac:dyDescent="0.25">
      <c r="A29" s="278" t="s">
        <v>36</v>
      </c>
      <c r="B29" s="205">
        <f t="shared" si="10"/>
        <v>14</v>
      </c>
      <c r="C29" s="276">
        <v>1</v>
      </c>
      <c r="D29" s="276">
        <v>0</v>
      </c>
      <c r="E29" s="276">
        <v>2</v>
      </c>
      <c r="F29" s="276">
        <v>1</v>
      </c>
      <c r="G29" s="276">
        <v>1</v>
      </c>
      <c r="H29" s="276">
        <v>1</v>
      </c>
      <c r="I29" s="276">
        <v>2</v>
      </c>
      <c r="J29" s="276">
        <v>1</v>
      </c>
      <c r="K29" s="276">
        <v>4</v>
      </c>
      <c r="L29" s="276">
        <v>1</v>
      </c>
    </row>
    <row r="30" spans="1:12" s="5" customFormat="1" ht="15.75" customHeight="1" x14ac:dyDescent="0.25">
      <c r="A30" s="278" t="s">
        <v>37</v>
      </c>
      <c r="B30" s="205">
        <f t="shared" si="10"/>
        <v>2</v>
      </c>
      <c r="C30" s="276">
        <v>0</v>
      </c>
      <c r="D30" s="276">
        <v>1</v>
      </c>
      <c r="E30" s="276">
        <v>0</v>
      </c>
      <c r="F30" s="276">
        <v>0</v>
      </c>
      <c r="G30" s="276">
        <v>0</v>
      </c>
      <c r="H30" s="276">
        <v>0</v>
      </c>
      <c r="I30" s="276">
        <v>1</v>
      </c>
      <c r="J30" s="276">
        <v>0</v>
      </c>
      <c r="K30" s="276">
        <v>0</v>
      </c>
      <c r="L30" s="276">
        <v>0</v>
      </c>
    </row>
    <row r="31" spans="1:12" s="4" customFormat="1" ht="15.75" customHeight="1" x14ac:dyDescent="0.25">
      <c r="A31" s="278" t="s">
        <v>38</v>
      </c>
      <c r="B31" s="205">
        <f t="shared" si="10"/>
        <v>5</v>
      </c>
      <c r="C31" s="276">
        <v>0</v>
      </c>
      <c r="D31" s="276">
        <v>0</v>
      </c>
      <c r="E31" s="276">
        <v>1</v>
      </c>
      <c r="F31" s="276">
        <v>1</v>
      </c>
      <c r="G31" s="276">
        <v>0</v>
      </c>
      <c r="H31" s="276">
        <v>0</v>
      </c>
      <c r="I31" s="276">
        <v>1</v>
      </c>
      <c r="J31" s="276">
        <v>0</v>
      </c>
      <c r="K31" s="276">
        <v>0</v>
      </c>
      <c r="L31" s="276">
        <v>2</v>
      </c>
    </row>
    <row r="32" spans="1:12" s="5" customFormat="1" ht="15.75" customHeight="1" x14ac:dyDescent="0.25">
      <c r="A32" s="278" t="s">
        <v>39</v>
      </c>
      <c r="B32" s="205">
        <f t="shared" si="10"/>
        <v>0</v>
      </c>
      <c r="C32" s="276">
        <v>0</v>
      </c>
      <c r="D32" s="276">
        <v>0</v>
      </c>
      <c r="E32" s="276">
        <v>0</v>
      </c>
      <c r="F32" s="276">
        <v>0</v>
      </c>
      <c r="G32" s="276">
        <v>0</v>
      </c>
      <c r="H32" s="276">
        <v>0</v>
      </c>
      <c r="I32" s="276">
        <v>0</v>
      </c>
      <c r="J32" s="276">
        <v>0</v>
      </c>
      <c r="K32" s="276">
        <v>0</v>
      </c>
      <c r="L32" s="276">
        <v>0</v>
      </c>
    </row>
    <row r="33" spans="1:12" s="5" customFormat="1" ht="15.75" customHeight="1" x14ac:dyDescent="0.25">
      <c r="A33" s="275" t="s">
        <v>40</v>
      </c>
      <c r="B33" s="205">
        <f>SUM(B34,B44,B49)</f>
        <v>262</v>
      </c>
      <c r="C33" s="64">
        <f>SUM(C34,C44,C49)</f>
        <v>17</v>
      </c>
      <c r="D33" s="64">
        <f t="shared" ref="D33:K33" si="11">SUM(D34,D44,D49)</f>
        <v>19</v>
      </c>
      <c r="E33" s="64">
        <f t="shared" si="11"/>
        <v>30</v>
      </c>
      <c r="F33" s="64">
        <f t="shared" si="11"/>
        <v>24</v>
      </c>
      <c r="G33" s="64">
        <f t="shared" si="11"/>
        <v>26</v>
      </c>
      <c r="H33" s="64">
        <f t="shared" si="11"/>
        <v>27</v>
      </c>
      <c r="I33" s="64">
        <f t="shared" si="11"/>
        <v>24</v>
      </c>
      <c r="J33" s="64">
        <f t="shared" si="11"/>
        <v>44</v>
      </c>
      <c r="K33" s="64">
        <f t="shared" si="11"/>
        <v>31</v>
      </c>
      <c r="L33" s="64">
        <f t="shared" ref="L33" si="12">SUM(L34,L44,L49)</f>
        <v>20</v>
      </c>
    </row>
    <row r="34" spans="1:12" s="5" customFormat="1" ht="15.75" customHeight="1" x14ac:dyDescent="0.25">
      <c r="A34" s="277" t="s">
        <v>41</v>
      </c>
      <c r="B34" s="205">
        <f>SUM(B35:B43)</f>
        <v>112</v>
      </c>
      <c r="C34" s="64">
        <f>SUM(C35:C43)</f>
        <v>10</v>
      </c>
      <c r="D34" s="64">
        <f t="shared" ref="D34:L34" si="13">SUM(D35:D43)</f>
        <v>3</v>
      </c>
      <c r="E34" s="64">
        <f t="shared" si="13"/>
        <v>13</v>
      </c>
      <c r="F34" s="64">
        <f t="shared" si="13"/>
        <v>8</v>
      </c>
      <c r="G34" s="64">
        <f t="shared" si="13"/>
        <v>15</v>
      </c>
      <c r="H34" s="64">
        <f t="shared" si="13"/>
        <v>7</v>
      </c>
      <c r="I34" s="64">
        <f t="shared" si="13"/>
        <v>10</v>
      </c>
      <c r="J34" s="64">
        <f t="shared" si="13"/>
        <v>24</v>
      </c>
      <c r="K34" s="64">
        <f t="shared" si="13"/>
        <v>15</v>
      </c>
      <c r="L34" s="64">
        <f t="shared" si="13"/>
        <v>7</v>
      </c>
    </row>
    <row r="35" spans="1:12" s="5" customFormat="1" ht="15.75" customHeight="1" x14ac:dyDescent="0.25">
      <c r="A35" s="278" t="s">
        <v>42</v>
      </c>
      <c r="B35" s="205">
        <f>SUM(C35:L35)</f>
        <v>3</v>
      </c>
      <c r="C35" s="276">
        <v>0</v>
      </c>
      <c r="D35" s="276">
        <v>0</v>
      </c>
      <c r="E35" s="276">
        <v>0</v>
      </c>
      <c r="F35" s="276">
        <v>2</v>
      </c>
      <c r="G35" s="276">
        <v>0</v>
      </c>
      <c r="H35" s="276">
        <v>0</v>
      </c>
      <c r="I35" s="276">
        <v>0</v>
      </c>
      <c r="J35" s="276">
        <v>1</v>
      </c>
      <c r="K35" s="276">
        <v>0</v>
      </c>
      <c r="L35" s="276">
        <v>0</v>
      </c>
    </row>
    <row r="36" spans="1:12" s="5" customFormat="1" ht="15.75" customHeight="1" x14ac:dyDescent="0.25">
      <c r="A36" s="278" t="s">
        <v>43</v>
      </c>
      <c r="B36" s="205">
        <f t="shared" ref="B36:B42" si="14">SUM(C36:L36)</f>
        <v>2</v>
      </c>
      <c r="C36" s="276">
        <v>0</v>
      </c>
      <c r="D36" s="276">
        <v>0</v>
      </c>
      <c r="E36" s="276">
        <v>0</v>
      </c>
      <c r="F36" s="276">
        <v>0</v>
      </c>
      <c r="G36" s="276">
        <v>0</v>
      </c>
      <c r="H36" s="276">
        <v>0</v>
      </c>
      <c r="I36" s="276">
        <v>0</v>
      </c>
      <c r="J36" s="276">
        <v>2</v>
      </c>
      <c r="K36" s="276">
        <v>0</v>
      </c>
      <c r="L36" s="276">
        <v>0</v>
      </c>
    </row>
    <row r="37" spans="1:12" s="5" customFormat="1" ht="15.75" customHeight="1" x14ac:dyDescent="0.25">
      <c r="A37" s="278" t="s">
        <v>44</v>
      </c>
      <c r="B37" s="205">
        <f t="shared" si="14"/>
        <v>26</v>
      </c>
      <c r="C37" s="276">
        <v>4</v>
      </c>
      <c r="D37" s="276">
        <v>1</v>
      </c>
      <c r="E37" s="276">
        <v>0</v>
      </c>
      <c r="F37" s="276">
        <v>3</v>
      </c>
      <c r="G37" s="276">
        <v>4</v>
      </c>
      <c r="H37" s="276">
        <v>0</v>
      </c>
      <c r="I37" s="276">
        <v>2</v>
      </c>
      <c r="J37" s="276">
        <v>7</v>
      </c>
      <c r="K37" s="276">
        <v>4</v>
      </c>
      <c r="L37" s="276">
        <v>1</v>
      </c>
    </row>
    <row r="38" spans="1:12" s="5" customFormat="1" ht="15.75" customHeight="1" x14ac:dyDescent="0.25">
      <c r="A38" s="278" t="s">
        <v>45</v>
      </c>
      <c r="B38" s="205">
        <f t="shared" si="14"/>
        <v>30</v>
      </c>
      <c r="C38" s="276">
        <v>2</v>
      </c>
      <c r="D38" s="276">
        <v>1</v>
      </c>
      <c r="E38" s="276">
        <v>7</v>
      </c>
      <c r="F38" s="276">
        <v>1</v>
      </c>
      <c r="G38" s="276">
        <v>5</v>
      </c>
      <c r="H38" s="276">
        <v>3</v>
      </c>
      <c r="I38" s="276">
        <v>0</v>
      </c>
      <c r="J38" s="276">
        <v>7</v>
      </c>
      <c r="K38" s="276">
        <v>2</v>
      </c>
      <c r="L38" s="276">
        <v>2</v>
      </c>
    </row>
    <row r="39" spans="1:12" s="5" customFormat="1" ht="15.75" customHeight="1" x14ac:dyDescent="0.25">
      <c r="A39" s="278" t="s">
        <v>46</v>
      </c>
      <c r="B39" s="205">
        <f t="shared" si="14"/>
        <v>8</v>
      </c>
      <c r="C39" s="276">
        <v>0</v>
      </c>
      <c r="D39" s="276">
        <v>0</v>
      </c>
      <c r="E39" s="276">
        <v>2</v>
      </c>
      <c r="F39" s="276">
        <v>1</v>
      </c>
      <c r="G39" s="276">
        <v>2</v>
      </c>
      <c r="H39" s="276">
        <v>1</v>
      </c>
      <c r="I39" s="276">
        <v>0</v>
      </c>
      <c r="J39" s="276">
        <v>1</v>
      </c>
      <c r="K39" s="276">
        <v>1</v>
      </c>
      <c r="L39" s="276">
        <v>0</v>
      </c>
    </row>
    <row r="40" spans="1:12" s="5" customFormat="1" ht="15.75" customHeight="1" x14ac:dyDescent="0.25">
      <c r="A40" s="278" t="s">
        <v>47</v>
      </c>
      <c r="B40" s="205">
        <f t="shared" si="14"/>
        <v>15</v>
      </c>
      <c r="C40" s="276">
        <v>2</v>
      </c>
      <c r="D40" s="276">
        <v>0</v>
      </c>
      <c r="E40" s="276">
        <v>1</v>
      </c>
      <c r="F40" s="276">
        <v>0</v>
      </c>
      <c r="G40" s="276">
        <v>1</v>
      </c>
      <c r="H40" s="276">
        <v>1</v>
      </c>
      <c r="I40" s="276">
        <v>3</v>
      </c>
      <c r="J40" s="276">
        <v>3</v>
      </c>
      <c r="K40" s="276">
        <v>3</v>
      </c>
      <c r="L40" s="276">
        <v>1</v>
      </c>
    </row>
    <row r="41" spans="1:12" s="5" customFormat="1" ht="15.75" customHeight="1" x14ac:dyDescent="0.25">
      <c r="A41" s="278" t="s">
        <v>48</v>
      </c>
      <c r="B41" s="205">
        <f t="shared" si="14"/>
        <v>12</v>
      </c>
      <c r="C41" s="276">
        <v>1</v>
      </c>
      <c r="D41" s="276">
        <v>1</v>
      </c>
      <c r="E41" s="276">
        <v>1</v>
      </c>
      <c r="F41" s="276">
        <v>0</v>
      </c>
      <c r="G41" s="276">
        <v>3</v>
      </c>
      <c r="H41" s="276">
        <v>0</v>
      </c>
      <c r="I41" s="276">
        <v>3</v>
      </c>
      <c r="J41" s="276">
        <v>0</v>
      </c>
      <c r="K41" s="276">
        <v>2</v>
      </c>
      <c r="L41" s="276">
        <v>1</v>
      </c>
    </row>
    <row r="42" spans="1:12" s="5" customFormat="1" ht="15.75" customHeight="1" x14ac:dyDescent="0.25">
      <c r="A42" s="278" t="s">
        <v>49</v>
      </c>
      <c r="B42" s="205">
        <f t="shared" si="14"/>
        <v>13</v>
      </c>
      <c r="C42" s="276">
        <v>1</v>
      </c>
      <c r="D42" s="276">
        <v>0</v>
      </c>
      <c r="E42" s="276">
        <v>2</v>
      </c>
      <c r="F42" s="276">
        <v>1</v>
      </c>
      <c r="G42" s="276">
        <v>0</v>
      </c>
      <c r="H42" s="276">
        <v>2</v>
      </c>
      <c r="I42" s="276">
        <v>1</v>
      </c>
      <c r="J42" s="276">
        <v>3</v>
      </c>
      <c r="K42" s="276">
        <v>2</v>
      </c>
      <c r="L42" s="276">
        <v>1</v>
      </c>
    </row>
    <row r="43" spans="1:12" s="5" customFormat="1" ht="15.75" customHeight="1" x14ac:dyDescent="0.25">
      <c r="A43" s="278" t="s">
        <v>50</v>
      </c>
      <c r="B43" s="205">
        <f>SUM(C43:L43)</f>
        <v>3</v>
      </c>
      <c r="C43" s="276">
        <v>0</v>
      </c>
      <c r="D43" s="276">
        <v>0</v>
      </c>
      <c r="E43" s="276">
        <v>0</v>
      </c>
      <c r="F43" s="276">
        <v>0</v>
      </c>
      <c r="G43" s="276">
        <v>0</v>
      </c>
      <c r="H43" s="276">
        <v>0</v>
      </c>
      <c r="I43" s="276">
        <v>1</v>
      </c>
      <c r="J43" s="276">
        <v>0</v>
      </c>
      <c r="K43" s="276">
        <v>1</v>
      </c>
      <c r="L43" s="276">
        <v>1</v>
      </c>
    </row>
    <row r="44" spans="1:12" s="5" customFormat="1" ht="15.75" customHeight="1" x14ac:dyDescent="0.25">
      <c r="A44" s="277" t="s">
        <v>51</v>
      </c>
      <c r="B44" s="205">
        <f>SUM(B45:B48)</f>
        <v>48</v>
      </c>
      <c r="C44" s="64">
        <f>SUM(C45:C48)</f>
        <v>0</v>
      </c>
      <c r="D44" s="64">
        <f t="shared" ref="D44:L44" si="15">SUM(D45:D48)</f>
        <v>5</v>
      </c>
      <c r="E44" s="64">
        <f t="shared" si="15"/>
        <v>4</v>
      </c>
      <c r="F44" s="64">
        <f t="shared" si="15"/>
        <v>1</v>
      </c>
      <c r="G44" s="64">
        <f t="shared" si="15"/>
        <v>6</v>
      </c>
      <c r="H44" s="64">
        <f t="shared" si="15"/>
        <v>9</v>
      </c>
      <c r="I44" s="64">
        <f t="shared" si="15"/>
        <v>3</v>
      </c>
      <c r="J44" s="64">
        <f t="shared" si="15"/>
        <v>6</v>
      </c>
      <c r="K44" s="64">
        <f t="shared" si="15"/>
        <v>9</v>
      </c>
      <c r="L44" s="64">
        <f t="shared" si="15"/>
        <v>5</v>
      </c>
    </row>
    <row r="45" spans="1:12" s="5" customFormat="1" ht="15.75" customHeight="1" x14ac:dyDescent="0.25">
      <c r="A45" s="278" t="s">
        <v>52</v>
      </c>
      <c r="B45" s="205">
        <f>SUM(C45:L45)</f>
        <v>14</v>
      </c>
      <c r="C45" s="276">
        <v>0</v>
      </c>
      <c r="D45" s="276">
        <v>0</v>
      </c>
      <c r="E45" s="276">
        <v>0</v>
      </c>
      <c r="F45" s="276">
        <v>0</v>
      </c>
      <c r="G45" s="276">
        <v>1</v>
      </c>
      <c r="H45" s="276">
        <v>6</v>
      </c>
      <c r="I45" s="276">
        <v>2</v>
      </c>
      <c r="J45" s="276">
        <v>3</v>
      </c>
      <c r="K45" s="276">
        <v>1</v>
      </c>
      <c r="L45" s="276">
        <v>1</v>
      </c>
    </row>
    <row r="46" spans="1:12" s="5" customFormat="1" ht="15.75" customHeight="1" x14ac:dyDescent="0.25">
      <c r="A46" s="278" t="s">
        <v>53</v>
      </c>
      <c r="B46" s="205">
        <f t="shared" ref="B46:B48" si="16">SUM(C46:L46)</f>
        <v>10</v>
      </c>
      <c r="C46" s="276">
        <v>0</v>
      </c>
      <c r="D46" s="276">
        <v>2</v>
      </c>
      <c r="E46" s="276">
        <v>0</v>
      </c>
      <c r="F46" s="276">
        <v>0</v>
      </c>
      <c r="G46" s="276">
        <v>2</v>
      </c>
      <c r="H46" s="276">
        <v>0</v>
      </c>
      <c r="I46" s="276">
        <v>0</v>
      </c>
      <c r="J46" s="276">
        <v>1</v>
      </c>
      <c r="K46" s="276">
        <v>4</v>
      </c>
      <c r="L46" s="276">
        <v>1</v>
      </c>
    </row>
    <row r="47" spans="1:12" s="5" customFormat="1" ht="15.75" customHeight="1" x14ac:dyDescent="0.25">
      <c r="A47" s="278" t="s">
        <v>54</v>
      </c>
      <c r="B47" s="205">
        <f t="shared" si="16"/>
        <v>15</v>
      </c>
      <c r="C47" s="276">
        <v>0</v>
      </c>
      <c r="D47" s="276">
        <v>2</v>
      </c>
      <c r="E47" s="276">
        <v>1</v>
      </c>
      <c r="F47" s="276">
        <v>1</v>
      </c>
      <c r="G47" s="276">
        <v>2</v>
      </c>
      <c r="H47" s="276">
        <v>2</v>
      </c>
      <c r="I47" s="276">
        <v>1</v>
      </c>
      <c r="J47" s="276">
        <v>1</v>
      </c>
      <c r="K47" s="276">
        <v>4</v>
      </c>
      <c r="L47" s="276">
        <v>1</v>
      </c>
    </row>
    <row r="48" spans="1:12" s="5" customFormat="1" ht="15.75" customHeight="1" x14ac:dyDescent="0.25">
      <c r="A48" s="278" t="s">
        <v>55</v>
      </c>
      <c r="B48" s="205">
        <f t="shared" si="16"/>
        <v>9</v>
      </c>
      <c r="C48" s="276">
        <v>0</v>
      </c>
      <c r="D48" s="276">
        <v>1</v>
      </c>
      <c r="E48" s="276">
        <v>3</v>
      </c>
      <c r="F48" s="276">
        <v>0</v>
      </c>
      <c r="G48" s="276">
        <v>1</v>
      </c>
      <c r="H48" s="276">
        <v>1</v>
      </c>
      <c r="I48" s="276">
        <v>0</v>
      </c>
      <c r="J48" s="276">
        <v>1</v>
      </c>
      <c r="K48" s="276">
        <v>0</v>
      </c>
      <c r="L48" s="276">
        <v>2</v>
      </c>
    </row>
    <row r="49" spans="1:12" s="5" customFormat="1" ht="15.75" customHeight="1" x14ac:dyDescent="0.25">
      <c r="A49" s="277" t="s">
        <v>56</v>
      </c>
      <c r="B49" s="205">
        <f>SUM(B50:B53)</f>
        <v>102</v>
      </c>
      <c r="C49" s="64">
        <f>SUM(C50:C53)</f>
        <v>7</v>
      </c>
      <c r="D49" s="64">
        <f t="shared" ref="D49:L49" si="17">SUM(D50:D53)</f>
        <v>11</v>
      </c>
      <c r="E49" s="64">
        <f t="shared" si="17"/>
        <v>13</v>
      </c>
      <c r="F49" s="64">
        <f t="shared" si="17"/>
        <v>15</v>
      </c>
      <c r="G49" s="64">
        <f t="shared" si="17"/>
        <v>5</v>
      </c>
      <c r="H49" s="64">
        <f t="shared" si="17"/>
        <v>11</v>
      </c>
      <c r="I49" s="64">
        <f t="shared" si="17"/>
        <v>11</v>
      </c>
      <c r="J49" s="64">
        <f t="shared" si="17"/>
        <v>14</v>
      </c>
      <c r="K49" s="64">
        <f t="shared" si="17"/>
        <v>7</v>
      </c>
      <c r="L49" s="64">
        <f t="shared" si="17"/>
        <v>8</v>
      </c>
    </row>
    <row r="50" spans="1:12" s="5" customFormat="1" ht="15.75" customHeight="1" x14ac:dyDescent="0.25">
      <c r="A50" s="278" t="s">
        <v>57</v>
      </c>
      <c r="B50" s="205">
        <f>SUM(C50:L50)</f>
        <v>12</v>
      </c>
      <c r="C50" s="276">
        <v>1</v>
      </c>
      <c r="D50" s="276">
        <v>1</v>
      </c>
      <c r="E50" s="276">
        <v>1</v>
      </c>
      <c r="F50" s="276">
        <v>2</v>
      </c>
      <c r="G50" s="276">
        <v>0</v>
      </c>
      <c r="H50" s="276">
        <v>2</v>
      </c>
      <c r="I50" s="276">
        <v>3</v>
      </c>
      <c r="J50" s="276">
        <v>1</v>
      </c>
      <c r="K50" s="276">
        <v>1</v>
      </c>
      <c r="L50" s="276">
        <v>0</v>
      </c>
    </row>
    <row r="51" spans="1:12" s="5" customFormat="1" ht="15.75" customHeight="1" x14ac:dyDescent="0.25">
      <c r="A51" s="278" t="s">
        <v>58</v>
      </c>
      <c r="B51" s="205">
        <f t="shared" ref="B51:B53" si="18">SUM(C51:L51)</f>
        <v>28</v>
      </c>
      <c r="C51" s="276">
        <v>1</v>
      </c>
      <c r="D51" s="276">
        <v>6</v>
      </c>
      <c r="E51" s="276">
        <v>4</v>
      </c>
      <c r="F51" s="276">
        <v>4</v>
      </c>
      <c r="G51" s="276">
        <v>1</v>
      </c>
      <c r="H51" s="276">
        <v>1</v>
      </c>
      <c r="I51" s="276">
        <v>2</v>
      </c>
      <c r="J51" s="276">
        <v>4</v>
      </c>
      <c r="K51" s="276">
        <v>1</v>
      </c>
      <c r="L51" s="276">
        <v>4</v>
      </c>
    </row>
    <row r="52" spans="1:12" s="4" customFormat="1" ht="15.75" customHeight="1" x14ac:dyDescent="0.25">
      <c r="A52" s="278" t="s">
        <v>59</v>
      </c>
      <c r="B52" s="205">
        <f t="shared" si="18"/>
        <v>6</v>
      </c>
      <c r="C52" s="276">
        <v>0</v>
      </c>
      <c r="D52" s="276">
        <v>0</v>
      </c>
      <c r="E52" s="276">
        <v>0</v>
      </c>
      <c r="F52" s="276">
        <v>2</v>
      </c>
      <c r="G52" s="276">
        <v>1</v>
      </c>
      <c r="H52" s="276">
        <v>0</v>
      </c>
      <c r="I52" s="276">
        <v>1</v>
      </c>
      <c r="J52" s="276">
        <v>1</v>
      </c>
      <c r="K52" s="276">
        <v>1</v>
      </c>
      <c r="L52" s="276">
        <v>0</v>
      </c>
    </row>
    <row r="53" spans="1:12" s="5" customFormat="1" ht="15.75" customHeight="1" x14ac:dyDescent="0.25">
      <c r="A53" s="278" t="s">
        <v>60</v>
      </c>
      <c r="B53" s="205">
        <f t="shared" si="18"/>
        <v>56</v>
      </c>
      <c r="C53" s="276">
        <v>5</v>
      </c>
      <c r="D53" s="276">
        <v>4</v>
      </c>
      <c r="E53" s="276">
        <v>8</v>
      </c>
      <c r="F53" s="276">
        <v>7</v>
      </c>
      <c r="G53" s="276">
        <v>3</v>
      </c>
      <c r="H53" s="276">
        <v>8</v>
      </c>
      <c r="I53" s="276">
        <v>5</v>
      </c>
      <c r="J53" s="276">
        <v>8</v>
      </c>
      <c r="K53" s="276">
        <v>4</v>
      </c>
      <c r="L53" s="276">
        <v>4</v>
      </c>
    </row>
    <row r="54" spans="1:12" s="5" customFormat="1" ht="15.75" customHeight="1" x14ac:dyDescent="0.25">
      <c r="A54" s="275" t="s">
        <v>61</v>
      </c>
      <c r="B54" s="205">
        <f t="shared" ref="B54:L54" si="19">SUM(B55,B64)</f>
        <v>115</v>
      </c>
      <c r="C54" s="64">
        <f t="shared" si="19"/>
        <v>14</v>
      </c>
      <c r="D54" s="64">
        <f t="shared" si="19"/>
        <v>9</v>
      </c>
      <c r="E54" s="64">
        <f t="shared" si="19"/>
        <v>17</v>
      </c>
      <c r="F54" s="64">
        <f t="shared" si="19"/>
        <v>6</v>
      </c>
      <c r="G54" s="64">
        <f t="shared" si="19"/>
        <v>13</v>
      </c>
      <c r="H54" s="64">
        <f t="shared" si="19"/>
        <v>9</v>
      </c>
      <c r="I54" s="64">
        <f t="shared" si="19"/>
        <v>10</v>
      </c>
      <c r="J54" s="64">
        <f t="shared" si="19"/>
        <v>13</v>
      </c>
      <c r="K54" s="64">
        <f t="shared" si="19"/>
        <v>12</v>
      </c>
      <c r="L54" s="64">
        <f t="shared" si="19"/>
        <v>12</v>
      </c>
    </row>
    <row r="55" spans="1:12" s="5" customFormat="1" ht="15.75" customHeight="1" x14ac:dyDescent="0.25">
      <c r="A55" s="277" t="s">
        <v>62</v>
      </c>
      <c r="B55" s="205">
        <f t="shared" ref="B55:L55" si="20">SUM(B56:B62)</f>
        <v>57</v>
      </c>
      <c r="C55" s="64">
        <f t="shared" si="20"/>
        <v>7</v>
      </c>
      <c r="D55" s="64">
        <f t="shared" si="20"/>
        <v>7</v>
      </c>
      <c r="E55" s="64">
        <f t="shared" si="20"/>
        <v>8</v>
      </c>
      <c r="F55" s="64">
        <f t="shared" si="20"/>
        <v>4</v>
      </c>
      <c r="G55" s="64">
        <f t="shared" si="20"/>
        <v>6</v>
      </c>
      <c r="H55" s="64">
        <f t="shared" si="20"/>
        <v>1</v>
      </c>
      <c r="I55" s="64">
        <f t="shared" si="20"/>
        <v>5</v>
      </c>
      <c r="J55" s="64">
        <f t="shared" si="20"/>
        <v>6</v>
      </c>
      <c r="K55" s="64">
        <f t="shared" si="20"/>
        <v>6</v>
      </c>
      <c r="L55" s="64">
        <f t="shared" si="20"/>
        <v>7</v>
      </c>
    </row>
    <row r="56" spans="1:12" s="5" customFormat="1" ht="15.75" customHeight="1" x14ac:dyDescent="0.25">
      <c r="A56" s="278" t="s">
        <v>63</v>
      </c>
      <c r="B56" s="205">
        <f>SUM(C56:L56)</f>
        <v>17</v>
      </c>
      <c r="C56" s="276">
        <v>3</v>
      </c>
      <c r="D56" s="276">
        <v>0</v>
      </c>
      <c r="E56" s="276">
        <v>2</v>
      </c>
      <c r="F56" s="276">
        <v>1</v>
      </c>
      <c r="G56" s="276">
        <v>3</v>
      </c>
      <c r="H56" s="276">
        <v>0</v>
      </c>
      <c r="I56" s="276">
        <v>3</v>
      </c>
      <c r="J56" s="276">
        <v>2</v>
      </c>
      <c r="K56" s="276">
        <v>3</v>
      </c>
      <c r="L56" s="276">
        <v>0</v>
      </c>
    </row>
    <row r="57" spans="1:12" s="5" customFormat="1" ht="15.75" customHeight="1" x14ac:dyDescent="0.25">
      <c r="A57" s="278" t="s">
        <v>64</v>
      </c>
      <c r="B57" s="205">
        <f t="shared" ref="B57:B63" si="21">SUM(C57:L57)</f>
        <v>13</v>
      </c>
      <c r="C57" s="276">
        <v>0</v>
      </c>
      <c r="D57" s="276">
        <v>2</v>
      </c>
      <c r="E57" s="276">
        <v>2</v>
      </c>
      <c r="F57" s="276">
        <v>1</v>
      </c>
      <c r="G57" s="276">
        <v>2</v>
      </c>
      <c r="H57" s="276">
        <v>0</v>
      </c>
      <c r="I57" s="276">
        <v>0</v>
      </c>
      <c r="J57" s="276">
        <v>2</v>
      </c>
      <c r="K57" s="276">
        <v>2</v>
      </c>
      <c r="L57" s="276">
        <v>2</v>
      </c>
    </row>
    <row r="58" spans="1:12" s="5" customFormat="1" ht="15.75" customHeight="1" x14ac:dyDescent="0.25">
      <c r="A58" s="278" t="s">
        <v>65</v>
      </c>
      <c r="B58" s="205">
        <f t="shared" si="21"/>
        <v>1</v>
      </c>
      <c r="C58" s="276">
        <v>0</v>
      </c>
      <c r="D58" s="276">
        <v>1</v>
      </c>
      <c r="E58" s="276">
        <v>0</v>
      </c>
      <c r="F58" s="276">
        <v>0</v>
      </c>
      <c r="G58" s="276">
        <v>0</v>
      </c>
      <c r="H58" s="276">
        <v>0</v>
      </c>
      <c r="I58" s="276">
        <v>0</v>
      </c>
      <c r="J58" s="276">
        <v>0</v>
      </c>
      <c r="K58" s="276">
        <v>0</v>
      </c>
      <c r="L58" s="276">
        <v>0</v>
      </c>
    </row>
    <row r="59" spans="1:12" s="5" customFormat="1" ht="15.75" customHeight="1" x14ac:dyDescent="0.25">
      <c r="A59" s="278" t="s">
        <v>66</v>
      </c>
      <c r="B59" s="205">
        <f t="shared" si="21"/>
        <v>2</v>
      </c>
      <c r="C59" s="276">
        <v>1</v>
      </c>
      <c r="D59" s="276">
        <v>0</v>
      </c>
      <c r="E59" s="276">
        <v>0</v>
      </c>
      <c r="F59" s="276">
        <v>1</v>
      </c>
      <c r="G59" s="276">
        <v>0</v>
      </c>
      <c r="H59" s="276">
        <v>0</v>
      </c>
      <c r="I59" s="276">
        <v>0</v>
      </c>
      <c r="J59" s="276">
        <v>0</v>
      </c>
      <c r="K59" s="276">
        <v>0</v>
      </c>
      <c r="L59" s="276">
        <v>0</v>
      </c>
    </row>
    <row r="60" spans="1:12" s="5" customFormat="1" ht="15.75" customHeight="1" x14ac:dyDescent="0.25">
      <c r="A60" s="278" t="s">
        <v>67</v>
      </c>
      <c r="B60" s="205">
        <f t="shared" si="21"/>
        <v>10</v>
      </c>
      <c r="C60" s="276">
        <v>2</v>
      </c>
      <c r="D60" s="276">
        <v>1</v>
      </c>
      <c r="E60" s="276">
        <v>0</v>
      </c>
      <c r="F60" s="276">
        <v>1</v>
      </c>
      <c r="G60" s="276">
        <v>0</v>
      </c>
      <c r="H60" s="276">
        <v>0</v>
      </c>
      <c r="I60" s="276">
        <v>1</v>
      </c>
      <c r="J60" s="276">
        <v>1</v>
      </c>
      <c r="K60" s="276">
        <v>1</v>
      </c>
      <c r="L60" s="276">
        <v>3</v>
      </c>
    </row>
    <row r="61" spans="1:12" s="5" customFormat="1" ht="15.75" customHeight="1" x14ac:dyDescent="0.25">
      <c r="A61" s="278" t="s">
        <v>68</v>
      </c>
      <c r="B61" s="205">
        <f t="shared" si="21"/>
        <v>8</v>
      </c>
      <c r="C61" s="276">
        <v>0</v>
      </c>
      <c r="D61" s="276">
        <v>3</v>
      </c>
      <c r="E61" s="276">
        <v>2</v>
      </c>
      <c r="F61" s="276">
        <v>0</v>
      </c>
      <c r="G61" s="276">
        <v>0</v>
      </c>
      <c r="H61" s="276">
        <v>0</v>
      </c>
      <c r="I61" s="276">
        <v>0</v>
      </c>
      <c r="J61" s="276">
        <v>1</v>
      </c>
      <c r="K61" s="276">
        <v>0</v>
      </c>
      <c r="L61" s="276">
        <v>2</v>
      </c>
    </row>
    <row r="62" spans="1:12" s="5" customFormat="1" ht="15.75" customHeight="1" x14ac:dyDescent="0.25">
      <c r="A62" s="278" t="s">
        <v>69</v>
      </c>
      <c r="B62" s="205">
        <f t="shared" si="21"/>
        <v>6</v>
      </c>
      <c r="C62" s="276">
        <v>1</v>
      </c>
      <c r="D62" s="276">
        <v>0</v>
      </c>
      <c r="E62" s="276">
        <v>2</v>
      </c>
      <c r="F62" s="276">
        <v>0</v>
      </c>
      <c r="G62" s="276">
        <v>1</v>
      </c>
      <c r="H62" s="276">
        <v>1</v>
      </c>
      <c r="I62" s="276">
        <v>1</v>
      </c>
      <c r="J62" s="276">
        <v>0</v>
      </c>
      <c r="K62" s="276">
        <v>0</v>
      </c>
      <c r="L62" s="276">
        <v>0</v>
      </c>
    </row>
    <row r="63" spans="1:12" s="5" customFormat="1" ht="15.75" customHeight="1" x14ac:dyDescent="0.25">
      <c r="A63" s="278" t="s">
        <v>70</v>
      </c>
      <c r="B63" s="205">
        <f t="shared" si="21"/>
        <v>0</v>
      </c>
      <c r="C63" s="276">
        <v>0</v>
      </c>
      <c r="D63" s="276">
        <v>0</v>
      </c>
      <c r="E63" s="276">
        <v>0</v>
      </c>
      <c r="F63" s="276">
        <v>0</v>
      </c>
      <c r="G63" s="276">
        <v>0</v>
      </c>
      <c r="H63" s="276">
        <v>0</v>
      </c>
      <c r="I63" s="276">
        <v>0</v>
      </c>
      <c r="J63" s="276">
        <v>0</v>
      </c>
      <c r="K63" s="276">
        <v>0</v>
      </c>
      <c r="L63" s="276">
        <v>0</v>
      </c>
    </row>
    <row r="64" spans="1:12" s="5" customFormat="1" ht="15.75" customHeight="1" x14ac:dyDescent="0.25">
      <c r="A64" s="277" t="s">
        <v>71</v>
      </c>
      <c r="B64" s="205">
        <f>SUM(B65:B69)</f>
        <v>58</v>
      </c>
      <c r="C64" s="64">
        <f>SUM(C65:C69)</f>
        <v>7</v>
      </c>
      <c r="D64" s="64">
        <f t="shared" ref="D64:L64" si="22">SUM(D65:D69)</f>
        <v>2</v>
      </c>
      <c r="E64" s="64">
        <f t="shared" si="22"/>
        <v>9</v>
      </c>
      <c r="F64" s="64">
        <f t="shared" si="22"/>
        <v>2</v>
      </c>
      <c r="G64" s="64">
        <f t="shared" si="22"/>
        <v>7</v>
      </c>
      <c r="H64" s="64">
        <f t="shared" si="22"/>
        <v>8</v>
      </c>
      <c r="I64" s="64">
        <f t="shared" si="22"/>
        <v>5</v>
      </c>
      <c r="J64" s="64">
        <f t="shared" si="22"/>
        <v>7</v>
      </c>
      <c r="K64" s="64">
        <f t="shared" si="22"/>
        <v>6</v>
      </c>
      <c r="L64" s="64">
        <f t="shared" si="22"/>
        <v>5</v>
      </c>
    </row>
    <row r="65" spans="1:12" s="5" customFormat="1" ht="15.75" customHeight="1" x14ac:dyDescent="0.25">
      <c r="A65" s="278" t="s">
        <v>72</v>
      </c>
      <c r="B65" s="205">
        <f>SUM(C65:L65)</f>
        <v>3</v>
      </c>
      <c r="C65" s="276">
        <v>2</v>
      </c>
      <c r="D65" s="276">
        <v>0</v>
      </c>
      <c r="E65" s="276">
        <v>1</v>
      </c>
      <c r="F65" s="276">
        <v>0</v>
      </c>
      <c r="G65" s="276">
        <v>0</v>
      </c>
      <c r="H65" s="276">
        <v>0</v>
      </c>
      <c r="I65" s="276">
        <v>0</v>
      </c>
      <c r="J65" s="276">
        <v>0</v>
      </c>
      <c r="K65" s="276">
        <v>0</v>
      </c>
      <c r="L65" s="276">
        <v>0</v>
      </c>
    </row>
    <row r="66" spans="1:12" s="5" customFormat="1" ht="15.75" customHeight="1" x14ac:dyDescent="0.25">
      <c r="A66" s="278" t="s">
        <v>73</v>
      </c>
      <c r="B66" s="205">
        <f t="shared" ref="B66:B69" si="23">SUM(C66:L66)</f>
        <v>41</v>
      </c>
      <c r="C66" s="276">
        <v>5</v>
      </c>
      <c r="D66" s="276">
        <v>2</v>
      </c>
      <c r="E66" s="276">
        <v>6</v>
      </c>
      <c r="F66" s="276">
        <v>2</v>
      </c>
      <c r="G66" s="276">
        <v>5</v>
      </c>
      <c r="H66" s="276">
        <v>6</v>
      </c>
      <c r="I66" s="276">
        <v>2</v>
      </c>
      <c r="J66" s="276">
        <v>5</v>
      </c>
      <c r="K66" s="276">
        <v>4</v>
      </c>
      <c r="L66" s="276">
        <v>4</v>
      </c>
    </row>
    <row r="67" spans="1:12" s="4" customFormat="1" ht="18" customHeight="1" x14ac:dyDescent="0.25">
      <c r="A67" s="278" t="s">
        <v>74</v>
      </c>
      <c r="B67" s="205">
        <f t="shared" si="23"/>
        <v>3</v>
      </c>
      <c r="C67" s="276">
        <v>0</v>
      </c>
      <c r="D67" s="276">
        <v>0</v>
      </c>
      <c r="E67" s="276">
        <v>0</v>
      </c>
      <c r="F67" s="276">
        <v>0</v>
      </c>
      <c r="G67" s="276">
        <v>1</v>
      </c>
      <c r="H67" s="276">
        <v>0</v>
      </c>
      <c r="I67" s="276">
        <v>2</v>
      </c>
      <c r="J67" s="276">
        <v>0</v>
      </c>
      <c r="K67" s="276">
        <v>0</v>
      </c>
      <c r="L67" s="276">
        <v>0</v>
      </c>
    </row>
    <row r="68" spans="1:12" s="5" customFormat="1" ht="15.75" customHeight="1" x14ac:dyDescent="0.25">
      <c r="A68" s="278" t="s">
        <v>75</v>
      </c>
      <c r="B68" s="205">
        <f t="shared" si="23"/>
        <v>3</v>
      </c>
      <c r="C68" s="276">
        <v>0</v>
      </c>
      <c r="D68" s="276">
        <v>0</v>
      </c>
      <c r="E68" s="276">
        <v>1</v>
      </c>
      <c r="F68" s="276">
        <v>0</v>
      </c>
      <c r="G68" s="276">
        <v>0</v>
      </c>
      <c r="H68" s="276">
        <v>0</v>
      </c>
      <c r="I68" s="276">
        <v>0</v>
      </c>
      <c r="J68" s="276">
        <v>1</v>
      </c>
      <c r="K68" s="276">
        <v>0</v>
      </c>
      <c r="L68" s="276">
        <v>1</v>
      </c>
    </row>
    <row r="69" spans="1:12" s="5" customFormat="1" ht="15.75" customHeight="1" x14ac:dyDescent="0.25">
      <c r="A69" s="278" t="s">
        <v>76</v>
      </c>
      <c r="B69" s="205">
        <f t="shared" si="23"/>
        <v>8</v>
      </c>
      <c r="C69" s="276">
        <v>0</v>
      </c>
      <c r="D69" s="276">
        <v>0</v>
      </c>
      <c r="E69" s="276">
        <v>1</v>
      </c>
      <c r="F69" s="276">
        <v>0</v>
      </c>
      <c r="G69" s="276">
        <v>1</v>
      </c>
      <c r="H69" s="276">
        <v>2</v>
      </c>
      <c r="I69" s="276">
        <v>1</v>
      </c>
      <c r="J69" s="276">
        <v>1</v>
      </c>
      <c r="K69" s="276">
        <v>2</v>
      </c>
      <c r="L69" s="276">
        <v>0</v>
      </c>
    </row>
    <row r="70" spans="1:12" s="5" customFormat="1" ht="15.75" customHeight="1" x14ac:dyDescent="0.2">
      <c r="A70" s="280" t="s">
        <v>77</v>
      </c>
      <c r="B70" s="206">
        <f>SUM(B71:B75)</f>
        <v>22</v>
      </c>
      <c r="C70" s="267">
        <f>SUM(C71:C75)</f>
        <v>4</v>
      </c>
      <c r="D70" s="267">
        <f t="shared" ref="D70:L70" si="24">SUM(D71:D75)</f>
        <v>4</v>
      </c>
      <c r="E70" s="267">
        <f t="shared" si="24"/>
        <v>2</v>
      </c>
      <c r="F70" s="267">
        <f t="shared" si="24"/>
        <v>2</v>
      </c>
      <c r="G70" s="267">
        <f t="shared" si="24"/>
        <v>1</v>
      </c>
      <c r="H70" s="267">
        <f t="shared" si="24"/>
        <v>2</v>
      </c>
      <c r="I70" s="267">
        <f t="shared" si="24"/>
        <v>0</v>
      </c>
      <c r="J70" s="267">
        <f t="shared" si="24"/>
        <v>4</v>
      </c>
      <c r="K70" s="267">
        <f t="shared" si="24"/>
        <v>1</v>
      </c>
      <c r="L70" s="267">
        <f t="shared" si="24"/>
        <v>2</v>
      </c>
    </row>
    <row r="71" spans="1:12" s="5" customFormat="1" ht="15.75" customHeight="1" x14ac:dyDescent="0.25">
      <c r="A71" s="281" t="s">
        <v>78</v>
      </c>
      <c r="B71" s="205">
        <f>SUM(C71:L71)</f>
        <v>0</v>
      </c>
      <c r="C71" s="276">
        <v>0</v>
      </c>
      <c r="D71" s="276">
        <v>0</v>
      </c>
      <c r="E71" s="276">
        <v>0</v>
      </c>
      <c r="F71" s="276">
        <v>0</v>
      </c>
      <c r="G71" s="276">
        <v>0</v>
      </c>
      <c r="H71" s="276">
        <v>0</v>
      </c>
      <c r="I71" s="276">
        <v>0</v>
      </c>
      <c r="J71" s="276">
        <v>0</v>
      </c>
      <c r="K71" s="276">
        <v>0</v>
      </c>
      <c r="L71" s="276">
        <v>0</v>
      </c>
    </row>
    <row r="72" spans="1:12" s="5" customFormat="1" ht="15.75" customHeight="1" x14ac:dyDescent="0.25">
      <c r="A72" s="281" t="s">
        <v>79</v>
      </c>
      <c r="B72" s="205">
        <f t="shared" ref="B72:B75" si="25">SUM(C72:L72)</f>
        <v>0</v>
      </c>
      <c r="C72" s="276">
        <v>0</v>
      </c>
      <c r="D72" s="276">
        <v>0</v>
      </c>
      <c r="E72" s="276">
        <v>0</v>
      </c>
      <c r="F72" s="276">
        <v>0</v>
      </c>
      <c r="G72" s="276">
        <v>0</v>
      </c>
      <c r="H72" s="276">
        <v>0</v>
      </c>
      <c r="I72" s="276">
        <v>0</v>
      </c>
      <c r="J72" s="276">
        <v>0</v>
      </c>
      <c r="K72" s="276">
        <v>0</v>
      </c>
      <c r="L72" s="276">
        <v>0</v>
      </c>
    </row>
    <row r="73" spans="1:12" x14ac:dyDescent="0.25">
      <c r="A73" s="281" t="s">
        <v>80</v>
      </c>
      <c r="B73" s="205">
        <f t="shared" si="25"/>
        <v>0</v>
      </c>
      <c r="C73" s="276">
        <v>0</v>
      </c>
      <c r="D73" s="276">
        <v>0</v>
      </c>
      <c r="E73" s="276">
        <v>0</v>
      </c>
      <c r="F73" s="276">
        <v>0</v>
      </c>
      <c r="G73" s="276">
        <v>0</v>
      </c>
      <c r="H73" s="276">
        <v>0</v>
      </c>
      <c r="I73" s="276">
        <v>0</v>
      </c>
      <c r="J73" s="276">
        <v>0</v>
      </c>
      <c r="K73" s="276">
        <v>0</v>
      </c>
      <c r="L73" s="276">
        <v>0</v>
      </c>
    </row>
    <row r="74" spans="1:12" x14ac:dyDescent="0.25">
      <c r="A74" s="281" t="s">
        <v>81</v>
      </c>
      <c r="B74" s="205">
        <f t="shared" si="25"/>
        <v>21</v>
      </c>
      <c r="C74" s="276">
        <v>4</v>
      </c>
      <c r="D74" s="276">
        <v>4</v>
      </c>
      <c r="E74" s="276">
        <v>2</v>
      </c>
      <c r="F74" s="276">
        <v>2</v>
      </c>
      <c r="G74" s="276">
        <v>1</v>
      </c>
      <c r="H74" s="276">
        <v>2</v>
      </c>
      <c r="I74" s="276">
        <v>0</v>
      </c>
      <c r="J74" s="276">
        <v>4</v>
      </c>
      <c r="K74" s="276">
        <v>1</v>
      </c>
      <c r="L74" s="276">
        <v>1</v>
      </c>
    </row>
    <row r="75" spans="1:12" x14ac:dyDescent="0.25">
      <c r="A75" s="281" t="s">
        <v>82</v>
      </c>
      <c r="B75" s="205">
        <f t="shared" si="25"/>
        <v>1</v>
      </c>
      <c r="C75" s="276">
        <v>0</v>
      </c>
      <c r="D75" s="276">
        <v>0</v>
      </c>
      <c r="E75" s="276">
        <v>0</v>
      </c>
      <c r="F75" s="276">
        <v>0</v>
      </c>
      <c r="G75" s="276">
        <v>0</v>
      </c>
      <c r="H75" s="276">
        <v>0</v>
      </c>
      <c r="I75" s="276">
        <v>0</v>
      </c>
      <c r="J75" s="276">
        <v>0</v>
      </c>
      <c r="K75" s="276">
        <v>0</v>
      </c>
      <c r="L75" s="276">
        <v>1</v>
      </c>
    </row>
  </sheetData>
  <mergeCells count="3">
    <mergeCell ref="A1:J1"/>
    <mergeCell ref="A2:J2"/>
    <mergeCell ref="A3:J3"/>
  </mergeCells>
  <hyperlinks>
    <hyperlink ref="M1" location="INDEX!A1" display="Back to Index" xr:uid="{C7D70CAB-D5F7-4C61-93D2-AD8AD831C8AB}"/>
  </hyperlinks>
  <pageMargins left="0.25" right="0.25" top="0.75" bottom="0.75" header="0.3" footer="0.3"/>
  <pageSetup scale="120" orientation="portrait" r:id="rId1"/>
  <ignoredErrors>
    <ignoredError sqref="L4 J4:K4 C4:I4" numberStoredAsText="1"/>
    <ignoredError sqref="B25 B44 B49 B70 B64" formula="1"/>
    <ignoredError sqref="C25:D25 E25:L25 C55:L55" formulaRang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CA26D-2659-440D-B91F-18A7217A4E36}">
  <sheetPr>
    <tabColor theme="9"/>
    <pageSetUpPr fitToPage="1"/>
  </sheetPr>
  <dimension ref="A1:O34"/>
  <sheetViews>
    <sheetView tabSelected="1" workbookViewId="0">
      <selection activeCell="O10" sqref="O10"/>
    </sheetView>
  </sheetViews>
  <sheetFormatPr defaultRowHeight="15" x14ac:dyDescent="0.25"/>
  <cols>
    <col min="1" max="1" width="29.5703125" style="144" bestFit="1" customWidth="1"/>
    <col min="2" max="2" width="51.85546875" style="144" bestFit="1" customWidth="1"/>
    <col min="3" max="3" width="18.5703125" style="144" bestFit="1" customWidth="1"/>
    <col min="4" max="14" width="9.140625" style="144"/>
    <col min="15" max="15" width="12.7109375" style="144" bestFit="1" customWidth="1"/>
    <col min="16" max="16384" width="9.140625" style="144"/>
  </cols>
  <sheetData>
    <row r="1" spans="1:15" ht="18.75" x14ac:dyDescent="0.25">
      <c r="A1" s="678" t="s">
        <v>251</v>
      </c>
      <c r="B1" s="678"/>
      <c r="C1" s="678"/>
      <c r="D1" s="678"/>
      <c r="E1" s="678"/>
      <c r="F1" s="678"/>
      <c r="G1" s="678"/>
      <c r="H1" s="678"/>
      <c r="I1" s="678"/>
      <c r="J1" s="678"/>
      <c r="K1" s="678"/>
      <c r="L1" s="678"/>
      <c r="M1" s="548"/>
      <c r="O1" s="222" t="s">
        <v>648</v>
      </c>
    </row>
    <row r="2" spans="1:15" ht="18.75" x14ac:dyDescent="0.25">
      <c r="A2" s="678" t="s">
        <v>1</v>
      </c>
      <c r="B2" s="678"/>
      <c r="C2" s="678"/>
      <c r="D2" s="678"/>
      <c r="E2" s="678"/>
      <c r="F2" s="678"/>
      <c r="G2" s="678"/>
      <c r="H2" s="678"/>
      <c r="I2" s="678"/>
      <c r="J2" s="678"/>
      <c r="K2" s="678"/>
      <c r="L2" s="678"/>
      <c r="M2" s="548"/>
    </row>
    <row r="3" spans="1:15" ht="18.75" x14ac:dyDescent="0.25">
      <c r="A3" s="592" t="s">
        <v>772</v>
      </c>
      <c r="B3" s="592"/>
      <c r="C3" s="592"/>
      <c r="D3" s="592"/>
      <c r="E3" s="592"/>
      <c r="F3" s="592"/>
      <c r="G3" s="592"/>
      <c r="H3" s="592"/>
      <c r="I3" s="592"/>
      <c r="J3" s="592"/>
      <c r="K3" s="592"/>
      <c r="L3" s="592"/>
      <c r="M3" s="788"/>
      <c r="N3" s="788"/>
    </row>
    <row r="4" spans="1:15" x14ac:dyDescent="0.25">
      <c r="A4" s="590" t="s">
        <v>217</v>
      </c>
      <c r="B4" s="604"/>
      <c r="C4" s="591"/>
      <c r="D4" s="437" t="s">
        <v>3</v>
      </c>
      <c r="E4" s="99" t="s">
        <v>4</v>
      </c>
      <c r="F4" s="99" t="s">
        <v>5</v>
      </c>
      <c r="G4" s="100" t="s">
        <v>6</v>
      </c>
      <c r="H4" s="100" t="s">
        <v>7</v>
      </c>
      <c r="I4" s="100" t="s">
        <v>8</v>
      </c>
      <c r="J4" s="100" t="s">
        <v>9</v>
      </c>
      <c r="K4" s="119" t="s">
        <v>10</v>
      </c>
      <c r="L4" s="119" t="s">
        <v>11</v>
      </c>
      <c r="M4" s="119" t="s">
        <v>672</v>
      </c>
      <c r="N4" s="119" t="s">
        <v>750</v>
      </c>
    </row>
    <row r="5" spans="1:15" x14ac:dyDescent="0.25">
      <c r="A5" s="55" t="s">
        <v>12</v>
      </c>
      <c r="B5" s="601" t="s">
        <v>3</v>
      </c>
      <c r="C5" s="601"/>
      <c r="D5" s="148">
        <v>549</v>
      </c>
      <c r="E5" s="148">
        <v>51</v>
      </c>
      <c r="F5" s="148">
        <v>41</v>
      </c>
      <c r="G5" s="148">
        <v>66</v>
      </c>
      <c r="H5" s="148">
        <v>46</v>
      </c>
      <c r="I5" s="148">
        <v>57</v>
      </c>
      <c r="J5" s="148">
        <v>48</v>
      </c>
      <c r="K5" s="148">
        <v>46</v>
      </c>
      <c r="L5" s="148">
        <v>73</v>
      </c>
      <c r="M5" s="148">
        <v>61</v>
      </c>
      <c r="N5" s="148">
        <v>60</v>
      </c>
    </row>
    <row r="6" spans="1:15" x14ac:dyDescent="0.25">
      <c r="A6" s="598" t="s">
        <v>252</v>
      </c>
      <c r="B6" s="601" t="s">
        <v>3</v>
      </c>
      <c r="C6" s="601"/>
      <c r="D6" s="148">
        <v>15</v>
      </c>
      <c r="E6" s="148">
        <v>1</v>
      </c>
      <c r="F6" s="148">
        <v>4</v>
      </c>
      <c r="G6" s="148">
        <v>0</v>
      </c>
      <c r="H6" s="148">
        <v>1</v>
      </c>
      <c r="I6" s="148">
        <v>4</v>
      </c>
      <c r="J6" s="148">
        <v>0</v>
      </c>
      <c r="K6" s="148">
        <v>1</v>
      </c>
      <c r="L6" s="148">
        <v>1</v>
      </c>
      <c r="M6" s="148">
        <v>2</v>
      </c>
      <c r="N6" s="148">
        <v>1</v>
      </c>
    </row>
    <row r="7" spans="1:15" x14ac:dyDescent="0.25">
      <c r="A7" s="599"/>
      <c r="B7" s="602" t="s">
        <v>253</v>
      </c>
      <c r="C7" s="317" t="s">
        <v>3</v>
      </c>
      <c r="D7" s="102">
        <v>15</v>
      </c>
      <c r="E7" s="102">
        <v>1</v>
      </c>
      <c r="F7" s="102">
        <v>4</v>
      </c>
      <c r="G7" s="102">
        <v>0</v>
      </c>
      <c r="H7" s="102">
        <v>1</v>
      </c>
      <c r="I7" s="102">
        <v>4</v>
      </c>
      <c r="J7" s="102">
        <v>0</v>
      </c>
      <c r="K7" s="102">
        <v>1</v>
      </c>
      <c r="L7" s="102">
        <v>1</v>
      </c>
      <c r="M7" s="102">
        <v>2</v>
      </c>
      <c r="N7" s="102">
        <v>1</v>
      </c>
    </row>
    <row r="8" spans="1:15" x14ac:dyDescent="0.25">
      <c r="A8" s="599"/>
      <c r="B8" s="602"/>
      <c r="C8" s="306" t="s">
        <v>254</v>
      </c>
      <c r="D8" s="148">
        <v>11</v>
      </c>
      <c r="E8" s="92">
        <v>0</v>
      </c>
      <c r="F8" s="92">
        <v>3</v>
      </c>
      <c r="G8" s="92">
        <v>0</v>
      </c>
      <c r="H8" s="92">
        <v>1</v>
      </c>
      <c r="I8" s="92">
        <v>2</v>
      </c>
      <c r="J8" s="92">
        <v>0</v>
      </c>
      <c r="K8" s="92">
        <v>1</v>
      </c>
      <c r="L8" s="92">
        <v>1</v>
      </c>
      <c r="M8" s="92">
        <v>2</v>
      </c>
      <c r="N8" s="92">
        <v>1</v>
      </c>
    </row>
    <row r="9" spans="1:15" x14ac:dyDescent="0.25">
      <c r="A9" s="599"/>
      <c r="B9" s="602"/>
      <c r="C9" s="306" t="s">
        <v>255</v>
      </c>
      <c r="D9" s="148">
        <v>4</v>
      </c>
      <c r="E9" s="92">
        <v>1</v>
      </c>
      <c r="F9" s="92">
        <v>1</v>
      </c>
      <c r="G9" s="92">
        <v>0</v>
      </c>
      <c r="H9" s="92">
        <v>0</v>
      </c>
      <c r="I9" s="92">
        <v>2</v>
      </c>
      <c r="J9" s="92">
        <v>0</v>
      </c>
      <c r="K9" s="92">
        <v>0</v>
      </c>
      <c r="L9" s="92">
        <v>0</v>
      </c>
      <c r="M9" s="92">
        <v>0</v>
      </c>
      <c r="N9" s="92">
        <v>0</v>
      </c>
    </row>
    <row r="10" spans="1:15" ht="38.25" x14ac:dyDescent="0.25">
      <c r="A10" s="599"/>
      <c r="B10" s="602"/>
      <c r="C10" s="309" t="s">
        <v>256</v>
      </c>
      <c r="D10" s="148">
        <v>0</v>
      </c>
      <c r="E10" s="92">
        <v>0</v>
      </c>
      <c r="F10" s="92">
        <v>0</v>
      </c>
      <c r="G10" s="92">
        <v>0</v>
      </c>
      <c r="H10" s="92">
        <v>0</v>
      </c>
      <c r="I10" s="92">
        <v>0</v>
      </c>
      <c r="J10" s="92">
        <v>0</v>
      </c>
      <c r="K10" s="92">
        <v>0</v>
      </c>
      <c r="L10" s="92">
        <v>0</v>
      </c>
      <c r="M10" s="92">
        <v>0</v>
      </c>
      <c r="N10" s="92">
        <v>0</v>
      </c>
    </row>
    <row r="11" spans="1:15" x14ac:dyDescent="0.25">
      <c r="A11" s="599"/>
      <c r="B11" s="603" t="s">
        <v>257</v>
      </c>
      <c r="C11" s="383" t="s">
        <v>3</v>
      </c>
      <c r="D11" s="345">
        <v>0</v>
      </c>
      <c r="E11" s="345">
        <v>0</v>
      </c>
      <c r="F11" s="345">
        <v>0</v>
      </c>
      <c r="G11" s="345">
        <v>0</v>
      </c>
      <c r="H11" s="345">
        <v>0</v>
      </c>
      <c r="I11" s="345">
        <v>0</v>
      </c>
      <c r="J11" s="345">
        <v>0</v>
      </c>
      <c r="K11" s="345">
        <v>0</v>
      </c>
      <c r="L11" s="345">
        <v>0</v>
      </c>
      <c r="M11" s="345">
        <v>0</v>
      </c>
      <c r="N11" s="102">
        <v>0</v>
      </c>
    </row>
    <row r="12" spans="1:15" x14ac:dyDescent="0.25">
      <c r="A12" s="599"/>
      <c r="B12" s="603"/>
      <c r="C12" s="377" t="s">
        <v>254</v>
      </c>
      <c r="D12" s="375">
        <v>0</v>
      </c>
      <c r="E12" s="376">
        <v>0</v>
      </c>
      <c r="F12" s="376">
        <v>0</v>
      </c>
      <c r="G12" s="376">
        <v>0</v>
      </c>
      <c r="H12" s="376">
        <v>0</v>
      </c>
      <c r="I12" s="376">
        <v>0</v>
      </c>
      <c r="J12" s="376">
        <v>0</v>
      </c>
      <c r="K12" s="376">
        <v>0</v>
      </c>
      <c r="L12" s="376">
        <v>0</v>
      </c>
      <c r="M12" s="376">
        <v>0</v>
      </c>
      <c r="N12" s="92">
        <v>0</v>
      </c>
    </row>
    <row r="13" spans="1:15" x14ac:dyDescent="0.25">
      <c r="A13" s="599"/>
      <c r="B13" s="603"/>
      <c r="C13" s="377" t="s">
        <v>255</v>
      </c>
      <c r="D13" s="375">
        <v>0</v>
      </c>
      <c r="E13" s="376">
        <v>0</v>
      </c>
      <c r="F13" s="376">
        <v>0</v>
      </c>
      <c r="G13" s="376">
        <v>0</v>
      </c>
      <c r="H13" s="376">
        <v>0</v>
      </c>
      <c r="I13" s="376">
        <v>0</v>
      </c>
      <c r="J13" s="376">
        <v>0</v>
      </c>
      <c r="K13" s="376">
        <v>0</v>
      </c>
      <c r="L13" s="376">
        <v>0</v>
      </c>
      <c r="M13" s="376">
        <v>0</v>
      </c>
      <c r="N13" s="92">
        <v>0</v>
      </c>
    </row>
    <row r="14" spans="1:15" ht="38.25" x14ac:dyDescent="0.25">
      <c r="A14" s="599"/>
      <c r="B14" s="603"/>
      <c r="C14" s="378" t="s">
        <v>256</v>
      </c>
      <c r="D14" s="375">
        <v>0</v>
      </c>
      <c r="E14" s="376">
        <v>0</v>
      </c>
      <c r="F14" s="376">
        <v>0</v>
      </c>
      <c r="G14" s="376">
        <v>0</v>
      </c>
      <c r="H14" s="376">
        <v>0</v>
      </c>
      <c r="I14" s="376">
        <v>0</v>
      </c>
      <c r="J14" s="376">
        <v>0</v>
      </c>
      <c r="K14" s="376">
        <v>0</v>
      </c>
      <c r="L14" s="376">
        <v>0</v>
      </c>
      <c r="M14" s="376">
        <v>0</v>
      </c>
      <c r="N14" s="92">
        <v>0</v>
      </c>
    </row>
    <row r="15" spans="1:15" x14ac:dyDescent="0.25">
      <c r="A15" s="599"/>
      <c r="B15" s="603" t="s">
        <v>646</v>
      </c>
      <c r="C15" s="383" t="s">
        <v>3</v>
      </c>
      <c r="D15" s="345">
        <v>0</v>
      </c>
      <c r="E15" s="345">
        <v>0</v>
      </c>
      <c r="F15" s="345">
        <v>0</v>
      </c>
      <c r="G15" s="345">
        <v>0</v>
      </c>
      <c r="H15" s="345">
        <v>0</v>
      </c>
      <c r="I15" s="345">
        <v>0</v>
      </c>
      <c r="J15" s="345">
        <v>0</v>
      </c>
      <c r="K15" s="345">
        <v>0</v>
      </c>
      <c r="L15" s="345">
        <v>0</v>
      </c>
      <c r="M15" s="345">
        <v>0</v>
      </c>
      <c r="N15" s="102">
        <v>0</v>
      </c>
    </row>
    <row r="16" spans="1:15" x14ac:dyDescent="0.25">
      <c r="A16" s="599"/>
      <c r="B16" s="603"/>
      <c r="C16" s="377" t="s">
        <v>254</v>
      </c>
      <c r="D16" s="375">
        <v>0</v>
      </c>
      <c r="E16" s="376">
        <v>0</v>
      </c>
      <c r="F16" s="376">
        <v>0</v>
      </c>
      <c r="G16" s="376">
        <v>0</v>
      </c>
      <c r="H16" s="376">
        <v>0</v>
      </c>
      <c r="I16" s="376">
        <v>0</v>
      </c>
      <c r="J16" s="376">
        <v>0</v>
      </c>
      <c r="K16" s="376">
        <v>0</v>
      </c>
      <c r="L16" s="376">
        <v>0</v>
      </c>
      <c r="M16" s="376">
        <v>0</v>
      </c>
      <c r="N16" s="92">
        <v>0</v>
      </c>
    </row>
    <row r="17" spans="1:14" x14ac:dyDescent="0.25">
      <c r="A17" s="599"/>
      <c r="B17" s="603"/>
      <c r="C17" s="377" t="s">
        <v>255</v>
      </c>
      <c r="D17" s="375">
        <v>0</v>
      </c>
      <c r="E17" s="376">
        <v>0</v>
      </c>
      <c r="F17" s="376">
        <v>0</v>
      </c>
      <c r="G17" s="376">
        <v>0</v>
      </c>
      <c r="H17" s="376">
        <v>0</v>
      </c>
      <c r="I17" s="376">
        <v>0</v>
      </c>
      <c r="J17" s="376">
        <v>0</v>
      </c>
      <c r="K17" s="376">
        <v>0</v>
      </c>
      <c r="L17" s="376">
        <v>0</v>
      </c>
      <c r="M17" s="376">
        <v>0</v>
      </c>
      <c r="N17" s="92">
        <v>0</v>
      </c>
    </row>
    <row r="18" spans="1:14" ht="38.25" x14ac:dyDescent="0.25">
      <c r="A18" s="600"/>
      <c r="B18" s="603"/>
      <c r="C18" s="378" t="s">
        <v>256</v>
      </c>
      <c r="D18" s="375">
        <v>0</v>
      </c>
      <c r="E18" s="376">
        <v>0</v>
      </c>
      <c r="F18" s="376">
        <v>0</v>
      </c>
      <c r="G18" s="376">
        <v>0</v>
      </c>
      <c r="H18" s="376">
        <v>0</v>
      </c>
      <c r="I18" s="376">
        <v>0</v>
      </c>
      <c r="J18" s="376">
        <v>0</v>
      </c>
      <c r="K18" s="376">
        <v>0</v>
      </c>
      <c r="L18" s="376">
        <v>0</v>
      </c>
      <c r="M18" s="376">
        <v>0</v>
      </c>
      <c r="N18" s="92">
        <v>0</v>
      </c>
    </row>
    <row r="19" spans="1:14" x14ac:dyDescent="0.25">
      <c r="A19" s="598" t="s">
        <v>258</v>
      </c>
      <c r="B19" s="607" t="s">
        <v>3</v>
      </c>
      <c r="C19" s="607"/>
      <c r="D19" s="375">
        <v>534</v>
      </c>
      <c r="E19" s="375">
        <v>50</v>
      </c>
      <c r="F19" s="375">
        <v>37</v>
      </c>
      <c r="G19" s="375">
        <v>66</v>
      </c>
      <c r="H19" s="375">
        <v>45</v>
      </c>
      <c r="I19" s="375">
        <v>53</v>
      </c>
      <c r="J19" s="375">
        <v>48</v>
      </c>
      <c r="K19" s="375">
        <v>45</v>
      </c>
      <c r="L19" s="375">
        <v>72</v>
      </c>
      <c r="M19" s="375">
        <v>59</v>
      </c>
      <c r="N19" s="148">
        <v>59</v>
      </c>
    </row>
    <row r="20" spans="1:14" x14ac:dyDescent="0.25">
      <c r="A20" s="599"/>
      <c r="B20" s="603" t="s">
        <v>253</v>
      </c>
      <c r="C20" s="383" t="s">
        <v>3</v>
      </c>
      <c r="D20" s="345">
        <v>17</v>
      </c>
      <c r="E20" s="345">
        <v>7</v>
      </c>
      <c r="F20" s="345">
        <v>5</v>
      </c>
      <c r="G20" s="345">
        <v>3</v>
      </c>
      <c r="H20" s="345">
        <v>0</v>
      </c>
      <c r="I20" s="345">
        <v>2</v>
      </c>
      <c r="J20" s="345">
        <v>0</v>
      </c>
      <c r="K20" s="345">
        <v>0</v>
      </c>
      <c r="L20" s="345">
        <v>0</v>
      </c>
      <c r="M20" s="345">
        <v>0</v>
      </c>
      <c r="N20" s="102">
        <v>0</v>
      </c>
    </row>
    <row r="21" spans="1:14" x14ac:dyDescent="0.25">
      <c r="A21" s="599"/>
      <c r="B21" s="603"/>
      <c r="C21" s="377" t="s">
        <v>254</v>
      </c>
      <c r="D21" s="375">
        <v>12</v>
      </c>
      <c r="E21" s="376">
        <v>6</v>
      </c>
      <c r="F21" s="376">
        <v>2</v>
      </c>
      <c r="G21" s="376">
        <v>2</v>
      </c>
      <c r="H21" s="376">
        <v>0</v>
      </c>
      <c r="I21" s="376">
        <v>2</v>
      </c>
      <c r="J21" s="376">
        <v>0</v>
      </c>
      <c r="K21" s="376">
        <v>0</v>
      </c>
      <c r="L21" s="376">
        <v>0</v>
      </c>
      <c r="M21" s="376">
        <v>0</v>
      </c>
      <c r="N21" s="92">
        <v>0</v>
      </c>
    </row>
    <row r="22" spans="1:14" x14ac:dyDescent="0.25">
      <c r="A22" s="599"/>
      <c r="B22" s="603"/>
      <c r="C22" s="377" t="s">
        <v>255</v>
      </c>
      <c r="D22" s="375">
        <v>5</v>
      </c>
      <c r="E22" s="376">
        <v>1</v>
      </c>
      <c r="F22" s="376">
        <v>3</v>
      </c>
      <c r="G22" s="376">
        <v>1</v>
      </c>
      <c r="H22" s="376">
        <v>0</v>
      </c>
      <c r="I22" s="376">
        <v>0</v>
      </c>
      <c r="J22" s="376">
        <v>0</v>
      </c>
      <c r="K22" s="376">
        <v>0</v>
      </c>
      <c r="L22" s="376">
        <v>0</v>
      </c>
      <c r="M22" s="376">
        <v>0</v>
      </c>
      <c r="N22" s="92">
        <v>0</v>
      </c>
    </row>
    <row r="23" spans="1:14" ht="38.25" x14ac:dyDescent="0.25">
      <c r="A23" s="599"/>
      <c r="B23" s="603"/>
      <c r="C23" s="378" t="s">
        <v>256</v>
      </c>
      <c r="D23" s="375">
        <v>0</v>
      </c>
      <c r="E23" s="376">
        <v>0</v>
      </c>
      <c r="F23" s="376">
        <v>0</v>
      </c>
      <c r="G23" s="376">
        <v>0</v>
      </c>
      <c r="H23" s="376">
        <v>0</v>
      </c>
      <c r="I23" s="376">
        <v>0</v>
      </c>
      <c r="J23" s="376">
        <v>0</v>
      </c>
      <c r="K23" s="376">
        <v>0</v>
      </c>
      <c r="L23" s="376">
        <v>0</v>
      </c>
      <c r="M23" s="376">
        <v>0</v>
      </c>
      <c r="N23" s="92">
        <v>0</v>
      </c>
    </row>
    <row r="24" spans="1:14" x14ac:dyDescent="0.25">
      <c r="A24" s="599"/>
      <c r="B24" s="603" t="s">
        <v>257</v>
      </c>
      <c r="C24" s="383" t="s">
        <v>3</v>
      </c>
      <c r="D24" s="345">
        <v>517</v>
      </c>
      <c r="E24" s="345">
        <v>43</v>
      </c>
      <c r="F24" s="345">
        <v>32</v>
      </c>
      <c r="G24" s="345">
        <v>63</v>
      </c>
      <c r="H24" s="345">
        <v>45</v>
      </c>
      <c r="I24" s="345">
        <v>51</v>
      </c>
      <c r="J24" s="345">
        <v>48</v>
      </c>
      <c r="K24" s="345">
        <v>45</v>
      </c>
      <c r="L24" s="345">
        <v>72</v>
      </c>
      <c r="M24" s="345">
        <v>59</v>
      </c>
      <c r="N24" s="102">
        <v>59</v>
      </c>
    </row>
    <row r="25" spans="1:14" x14ac:dyDescent="0.25">
      <c r="A25" s="599"/>
      <c r="B25" s="603"/>
      <c r="C25" s="377" t="s">
        <v>254</v>
      </c>
      <c r="D25" s="375">
        <v>1</v>
      </c>
      <c r="E25" s="376">
        <v>0</v>
      </c>
      <c r="F25" s="376">
        <v>0</v>
      </c>
      <c r="G25" s="376">
        <v>0</v>
      </c>
      <c r="H25" s="376">
        <v>1</v>
      </c>
      <c r="I25" s="376">
        <v>0</v>
      </c>
      <c r="J25" s="376">
        <v>0</v>
      </c>
      <c r="K25" s="376">
        <v>0</v>
      </c>
      <c r="L25" s="376">
        <v>0</v>
      </c>
      <c r="M25" s="376">
        <v>0</v>
      </c>
      <c r="N25" s="92">
        <v>0</v>
      </c>
    </row>
    <row r="26" spans="1:14" x14ac:dyDescent="0.25">
      <c r="A26" s="599"/>
      <c r="B26" s="603"/>
      <c r="C26" s="377" t="s">
        <v>255</v>
      </c>
      <c r="D26" s="375">
        <v>516</v>
      </c>
      <c r="E26" s="376">
        <v>43</v>
      </c>
      <c r="F26" s="376">
        <v>32</v>
      </c>
      <c r="G26" s="376">
        <v>63</v>
      </c>
      <c r="H26" s="376">
        <v>44</v>
      </c>
      <c r="I26" s="376">
        <v>51</v>
      </c>
      <c r="J26" s="376">
        <v>48</v>
      </c>
      <c r="K26" s="376">
        <v>45</v>
      </c>
      <c r="L26" s="376">
        <v>72</v>
      </c>
      <c r="M26" s="376">
        <v>59</v>
      </c>
      <c r="N26" s="92">
        <v>59</v>
      </c>
    </row>
    <row r="27" spans="1:14" ht="38.25" x14ac:dyDescent="0.25">
      <c r="A27" s="599"/>
      <c r="B27" s="603"/>
      <c r="C27" s="378" t="s">
        <v>256</v>
      </c>
      <c r="D27" s="375">
        <v>0</v>
      </c>
      <c r="E27" s="376">
        <v>0</v>
      </c>
      <c r="F27" s="376">
        <v>0</v>
      </c>
      <c r="G27" s="376">
        <v>0</v>
      </c>
      <c r="H27" s="376">
        <v>0</v>
      </c>
      <c r="I27" s="376">
        <v>0</v>
      </c>
      <c r="J27" s="376">
        <v>0</v>
      </c>
      <c r="K27" s="376">
        <v>0</v>
      </c>
      <c r="L27" s="376">
        <v>0</v>
      </c>
      <c r="M27" s="376">
        <v>0</v>
      </c>
      <c r="N27" s="376">
        <v>0</v>
      </c>
    </row>
    <row r="28" spans="1:14" x14ac:dyDescent="0.25">
      <c r="A28" s="599"/>
      <c r="B28" s="603" t="s">
        <v>646</v>
      </c>
      <c r="C28" s="383" t="s">
        <v>3</v>
      </c>
      <c r="D28" s="345">
        <v>0</v>
      </c>
      <c r="E28" s="345">
        <v>0</v>
      </c>
      <c r="F28" s="345">
        <v>0</v>
      </c>
      <c r="G28" s="345">
        <v>0</v>
      </c>
      <c r="H28" s="345">
        <v>0</v>
      </c>
      <c r="I28" s="345">
        <v>0</v>
      </c>
      <c r="J28" s="345">
        <v>0</v>
      </c>
      <c r="K28" s="345">
        <v>0</v>
      </c>
      <c r="L28" s="345">
        <v>0</v>
      </c>
      <c r="M28" s="345">
        <v>0</v>
      </c>
      <c r="N28" s="345">
        <v>0</v>
      </c>
    </row>
    <row r="29" spans="1:14" x14ac:dyDescent="0.25">
      <c r="A29" s="599"/>
      <c r="B29" s="603"/>
      <c r="C29" s="377" t="s">
        <v>254</v>
      </c>
      <c r="D29" s="375">
        <v>0</v>
      </c>
      <c r="E29" s="376">
        <v>0</v>
      </c>
      <c r="F29" s="376">
        <v>0</v>
      </c>
      <c r="G29" s="376">
        <v>0</v>
      </c>
      <c r="H29" s="376">
        <v>0</v>
      </c>
      <c r="I29" s="376">
        <v>0</v>
      </c>
      <c r="J29" s="376">
        <v>0</v>
      </c>
      <c r="K29" s="376">
        <v>0</v>
      </c>
      <c r="L29" s="376">
        <v>0</v>
      </c>
      <c r="M29" s="376">
        <v>0</v>
      </c>
      <c r="N29" s="376">
        <v>0</v>
      </c>
    </row>
    <row r="30" spans="1:14" x14ac:dyDescent="0.25">
      <c r="A30" s="599"/>
      <c r="B30" s="603"/>
      <c r="C30" s="377" t="s">
        <v>255</v>
      </c>
      <c r="D30" s="375">
        <v>0</v>
      </c>
      <c r="E30" s="376">
        <v>0</v>
      </c>
      <c r="F30" s="376">
        <v>0</v>
      </c>
      <c r="G30" s="376">
        <v>0</v>
      </c>
      <c r="H30" s="376">
        <v>0</v>
      </c>
      <c r="I30" s="376">
        <v>0</v>
      </c>
      <c r="J30" s="376">
        <v>0</v>
      </c>
      <c r="K30" s="376">
        <v>0</v>
      </c>
      <c r="L30" s="376">
        <v>0</v>
      </c>
      <c r="M30" s="376">
        <v>0</v>
      </c>
      <c r="N30" s="376">
        <v>0</v>
      </c>
    </row>
    <row r="31" spans="1:14" ht="38.25" x14ac:dyDescent="0.25">
      <c r="A31" s="600"/>
      <c r="B31" s="603"/>
      <c r="C31" s="378" t="s">
        <v>256</v>
      </c>
      <c r="D31" s="375">
        <v>0</v>
      </c>
      <c r="E31" s="376">
        <v>0</v>
      </c>
      <c r="F31" s="376">
        <v>0</v>
      </c>
      <c r="G31" s="376">
        <v>0</v>
      </c>
      <c r="H31" s="376">
        <v>0</v>
      </c>
      <c r="I31" s="376">
        <v>0</v>
      </c>
      <c r="J31" s="376">
        <v>0</v>
      </c>
      <c r="K31" s="376">
        <v>0</v>
      </c>
      <c r="L31" s="376">
        <v>0</v>
      </c>
      <c r="M31" s="376">
        <v>0</v>
      </c>
      <c r="N31" s="376">
        <v>0</v>
      </c>
    </row>
    <row r="32" spans="1:14" x14ac:dyDescent="0.25">
      <c r="A32" s="605" t="s">
        <v>259</v>
      </c>
      <c r="B32" s="605"/>
      <c r="C32" s="605"/>
      <c r="D32" s="608"/>
      <c r="E32" s="608"/>
      <c r="F32" s="608"/>
      <c r="G32" s="608"/>
      <c r="H32" s="608"/>
      <c r="I32" s="608"/>
      <c r="J32" s="608"/>
      <c r="K32" s="608"/>
      <c r="L32" s="230"/>
      <c r="M32" s="230"/>
    </row>
    <row r="33" spans="1:13" x14ac:dyDescent="0.25">
      <c r="A33" s="605" t="s">
        <v>260</v>
      </c>
      <c r="B33" s="605"/>
      <c r="C33" s="605"/>
      <c r="D33" s="605"/>
      <c r="E33" s="605"/>
      <c r="F33" s="605"/>
      <c r="G33" s="605"/>
      <c r="H33" s="605"/>
      <c r="I33" s="605"/>
      <c r="J33" s="605"/>
      <c r="K33" s="605"/>
      <c r="L33" s="231"/>
      <c r="M33" s="231"/>
    </row>
    <row r="34" spans="1:13" x14ac:dyDescent="0.25">
      <c r="A34" s="606" t="s">
        <v>261</v>
      </c>
      <c r="B34" s="606"/>
      <c r="C34" s="606"/>
      <c r="D34" s="606"/>
      <c r="E34" s="606"/>
      <c r="F34" s="606"/>
      <c r="G34" s="606"/>
      <c r="H34" s="606"/>
      <c r="I34" s="606"/>
      <c r="J34" s="606"/>
      <c r="K34" s="606"/>
      <c r="L34" s="231"/>
      <c r="M34" s="231"/>
    </row>
  </sheetData>
  <mergeCells count="18">
    <mergeCell ref="A33:K33"/>
    <mergeCell ref="A34:K34"/>
    <mergeCell ref="A19:A31"/>
    <mergeCell ref="B19:C19"/>
    <mergeCell ref="B20:B23"/>
    <mergeCell ref="B24:B27"/>
    <mergeCell ref="B28:B31"/>
    <mergeCell ref="A32:K32"/>
    <mergeCell ref="A4:C4"/>
    <mergeCell ref="B5:C5"/>
    <mergeCell ref="A1:L1"/>
    <mergeCell ref="A2:L2"/>
    <mergeCell ref="A3:L3"/>
    <mergeCell ref="A6:A18"/>
    <mergeCell ref="B6:C6"/>
    <mergeCell ref="B7:B10"/>
    <mergeCell ref="B11:B14"/>
    <mergeCell ref="B15:B18"/>
  </mergeCells>
  <hyperlinks>
    <hyperlink ref="O1" location="INDEX!A1" display="Back to Index" xr:uid="{B937D4F4-2D8B-46A2-8181-91540F4B5001}"/>
  </hyperlinks>
  <pageMargins left="0.25" right="0.25" top="0.75" bottom="0.75" header="0.3" footer="0.3"/>
  <pageSetup scale="6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9F5FE-BB41-4CAC-8196-6B5E54A62A2C}">
  <sheetPr>
    <tabColor theme="9"/>
  </sheetPr>
  <dimension ref="A1:O19"/>
  <sheetViews>
    <sheetView zoomScale="110" zoomScaleNormal="110" workbookViewId="0">
      <selection activeCell="R10" sqref="R10"/>
    </sheetView>
  </sheetViews>
  <sheetFormatPr defaultRowHeight="15" x14ac:dyDescent="0.25"/>
  <cols>
    <col min="1" max="1" width="13.7109375" bestFit="1" customWidth="1"/>
    <col min="2" max="2" width="16.140625" bestFit="1" customWidth="1"/>
    <col min="3" max="3" width="7.42578125" customWidth="1"/>
    <col min="4" max="5" width="6.7109375" customWidth="1"/>
    <col min="6" max="6" width="7.140625" customWidth="1"/>
    <col min="7" max="7" width="6.42578125" customWidth="1"/>
    <col min="8" max="8" width="7.28515625" customWidth="1"/>
    <col min="9" max="9" width="7.42578125" customWidth="1"/>
    <col min="10" max="10" width="6.85546875" customWidth="1"/>
    <col min="11" max="11" width="6.140625" customWidth="1"/>
    <col min="12" max="14" width="6.140625" style="144" customWidth="1"/>
    <col min="15" max="15" width="12.7109375" bestFit="1" customWidth="1"/>
  </cols>
  <sheetData>
    <row r="1" spans="1:15" ht="18.75" x14ac:dyDescent="0.25">
      <c r="A1" s="549" t="s">
        <v>262</v>
      </c>
      <c r="B1" s="549"/>
      <c r="C1" s="549"/>
      <c r="D1" s="549"/>
      <c r="E1" s="549"/>
      <c r="F1" s="549"/>
      <c r="G1" s="549"/>
      <c r="H1" s="549"/>
      <c r="I1" s="549"/>
      <c r="J1" s="549"/>
      <c r="K1" s="549"/>
      <c r="L1"/>
      <c r="O1" s="222" t="s">
        <v>648</v>
      </c>
    </row>
    <row r="2" spans="1:15" ht="18.75" x14ac:dyDescent="0.25">
      <c r="A2" s="549" t="s">
        <v>1</v>
      </c>
      <c r="B2" s="549"/>
      <c r="C2" s="549"/>
      <c r="D2" s="549"/>
      <c r="E2" s="549"/>
      <c r="F2" s="549"/>
      <c r="G2" s="549"/>
      <c r="H2" s="549"/>
      <c r="I2" s="549"/>
      <c r="J2" s="549"/>
      <c r="K2" s="549"/>
      <c r="L2"/>
    </row>
    <row r="3" spans="1:15" ht="18.75" x14ac:dyDescent="0.3">
      <c r="A3" s="612" t="s">
        <v>773</v>
      </c>
      <c r="B3" s="612"/>
      <c r="C3" s="612"/>
      <c r="D3" s="612"/>
      <c r="E3" s="612"/>
      <c r="F3" s="612"/>
      <c r="G3" s="612"/>
      <c r="H3" s="612"/>
      <c r="I3" s="612"/>
      <c r="J3" s="612"/>
      <c r="K3" s="612"/>
      <c r="L3"/>
    </row>
    <row r="4" spans="1:15" x14ac:dyDescent="0.25">
      <c r="A4" s="57" t="s">
        <v>263</v>
      </c>
      <c r="B4" s="63" t="s">
        <v>264</v>
      </c>
      <c r="C4" s="160" t="s">
        <v>3</v>
      </c>
      <c r="D4" s="60" t="s">
        <v>4</v>
      </c>
      <c r="E4" s="60" t="s">
        <v>5</v>
      </c>
      <c r="F4" s="61" t="s">
        <v>6</v>
      </c>
      <c r="G4" s="61" t="s">
        <v>7</v>
      </c>
      <c r="H4" s="61" t="s">
        <v>8</v>
      </c>
      <c r="I4" s="61" t="s">
        <v>9</v>
      </c>
      <c r="J4" s="62" t="s">
        <v>10</v>
      </c>
      <c r="K4" s="62" t="s">
        <v>11</v>
      </c>
      <c r="L4" s="62" t="s">
        <v>672</v>
      </c>
      <c r="M4" s="62" t="s">
        <v>750</v>
      </c>
      <c r="N4" s="236"/>
    </row>
    <row r="5" spans="1:15" ht="51.75" x14ac:dyDescent="0.25">
      <c r="A5" s="313" t="s">
        <v>265</v>
      </c>
      <c r="B5" s="58" t="s">
        <v>3</v>
      </c>
      <c r="C5" s="267">
        <f>SUM(D5:M5)</f>
        <v>14</v>
      </c>
      <c r="D5" s="267">
        <v>1</v>
      </c>
      <c r="E5" s="267">
        <f t="shared" ref="E5:L5" si="0">SUM(E6,E12,E13,E14,E16)</f>
        <v>4</v>
      </c>
      <c r="F5" s="267">
        <f t="shared" si="0"/>
        <v>0</v>
      </c>
      <c r="G5" s="267">
        <f t="shared" si="0"/>
        <v>1</v>
      </c>
      <c r="H5" s="267">
        <f t="shared" si="0"/>
        <v>4</v>
      </c>
      <c r="I5" s="267">
        <f t="shared" si="0"/>
        <v>0</v>
      </c>
      <c r="J5" s="267">
        <f t="shared" si="0"/>
        <v>2</v>
      </c>
      <c r="K5" s="267">
        <f>SUM(K6,K12,K13,K14:K15,K16)</f>
        <v>1</v>
      </c>
      <c r="L5" s="267">
        <f t="shared" si="0"/>
        <v>1</v>
      </c>
      <c r="M5" s="267">
        <f t="shared" ref="M5" si="1">SUM(M6,M12,M13,M14,M16)</f>
        <v>0</v>
      </c>
      <c r="N5" s="439"/>
    </row>
    <row r="6" spans="1:15" x14ac:dyDescent="0.25">
      <c r="A6" s="609" t="s">
        <v>266</v>
      </c>
      <c r="B6" s="63" t="s">
        <v>3</v>
      </c>
      <c r="C6" s="85">
        <f>SUM(C7:C11)</f>
        <v>9</v>
      </c>
      <c r="D6" s="85">
        <v>1</v>
      </c>
      <c r="E6" s="85">
        <f>SUM(E7:E11)</f>
        <v>3</v>
      </c>
      <c r="F6" s="85">
        <f t="shared" ref="F6:K6" si="2">SUM(F7:F11)</f>
        <v>0</v>
      </c>
      <c r="G6" s="85">
        <f t="shared" si="2"/>
        <v>1</v>
      </c>
      <c r="H6" s="85">
        <f t="shared" si="2"/>
        <v>4</v>
      </c>
      <c r="I6" s="85">
        <f t="shared" si="2"/>
        <v>0</v>
      </c>
      <c r="J6" s="85">
        <f t="shared" si="2"/>
        <v>0</v>
      </c>
      <c r="K6" s="85">
        <f t="shared" si="2"/>
        <v>0</v>
      </c>
      <c r="L6" s="85">
        <f>SUM(L7:L11)</f>
        <v>0</v>
      </c>
      <c r="M6" s="85">
        <f>SUM(M7:M11)</f>
        <v>0</v>
      </c>
      <c r="N6" s="440"/>
    </row>
    <row r="7" spans="1:15" x14ac:dyDescent="0.25">
      <c r="A7" s="610"/>
      <c r="B7" s="314" t="s">
        <v>267</v>
      </c>
      <c r="C7" s="85">
        <v>0</v>
      </c>
      <c r="D7" s="279">
        <v>0</v>
      </c>
      <c r="E7" s="279">
        <v>0</v>
      </c>
      <c r="F7" s="279">
        <v>0</v>
      </c>
      <c r="G7" s="279">
        <v>0</v>
      </c>
      <c r="H7" s="279">
        <v>0</v>
      </c>
      <c r="I7" s="279">
        <v>0</v>
      </c>
      <c r="J7" s="279">
        <v>0</v>
      </c>
      <c r="K7" s="279">
        <v>0</v>
      </c>
      <c r="L7" s="279">
        <v>0</v>
      </c>
      <c r="M7" s="279">
        <v>0</v>
      </c>
      <c r="N7" s="238"/>
    </row>
    <row r="8" spans="1:15" x14ac:dyDescent="0.25">
      <c r="A8" s="610"/>
      <c r="B8" s="314" t="s">
        <v>268</v>
      </c>
      <c r="C8" s="85">
        <v>5</v>
      </c>
      <c r="D8" s="279">
        <v>1</v>
      </c>
      <c r="E8" s="279">
        <v>1</v>
      </c>
      <c r="F8" s="279">
        <v>0</v>
      </c>
      <c r="G8" s="279">
        <v>1</v>
      </c>
      <c r="H8" s="279">
        <v>2</v>
      </c>
      <c r="I8" s="279">
        <v>0</v>
      </c>
      <c r="J8" s="279">
        <v>0</v>
      </c>
      <c r="K8" s="279">
        <v>0</v>
      </c>
      <c r="L8" s="279">
        <v>0</v>
      </c>
      <c r="M8" s="279">
        <v>0</v>
      </c>
      <c r="N8" s="238"/>
    </row>
    <row r="9" spans="1:15" x14ac:dyDescent="0.25">
      <c r="A9" s="610"/>
      <c r="B9" s="314" t="s">
        <v>269</v>
      </c>
      <c r="C9" s="85">
        <v>0</v>
      </c>
      <c r="D9" s="279">
        <v>0</v>
      </c>
      <c r="E9" s="279">
        <v>0</v>
      </c>
      <c r="F9" s="279">
        <v>0</v>
      </c>
      <c r="G9" s="279">
        <v>0</v>
      </c>
      <c r="H9" s="279">
        <v>0</v>
      </c>
      <c r="I9" s="279">
        <v>0</v>
      </c>
      <c r="J9" s="279">
        <v>0</v>
      </c>
      <c r="K9" s="279">
        <v>0</v>
      </c>
      <c r="L9" s="279">
        <v>0</v>
      </c>
      <c r="M9" s="279">
        <v>0</v>
      </c>
      <c r="N9" s="238"/>
    </row>
    <row r="10" spans="1:15" x14ac:dyDescent="0.25">
      <c r="A10" s="610"/>
      <c r="B10" s="314" t="s">
        <v>270</v>
      </c>
      <c r="C10" s="85">
        <v>3</v>
      </c>
      <c r="D10" s="279">
        <v>0</v>
      </c>
      <c r="E10" s="279">
        <v>1</v>
      </c>
      <c r="F10" s="279">
        <v>0</v>
      </c>
      <c r="G10" s="279">
        <v>0</v>
      </c>
      <c r="H10" s="279">
        <v>2</v>
      </c>
      <c r="I10" s="279">
        <v>0</v>
      </c>
      <c r="J10" s="279">
        <v>0</v>
      </c>
      <c r="K10" s="279">
        <v>0</v>
      </c>
      <c r="L10" s="279">
        <v>0</v>
      </c>
      <c r="M10" s="279">
        <v>0</v>
      </c>
      <c r="N10" s="238"/>
    </row>
    <row r="11" spans="1:15" x14ac:dyDescent="0.25">
      <c r="A11" s="611"/>
      <c r="B11" s="314" t="s">
        <v>112</v>
      </c>
      <c r="C11" s="85">
        <v>1</v>
      </c>
      <c r="D11" s="279">
        <v>0</v>
      </c>
      <c r="E11" s="279">
        <v>1</v>
      </c>
      <c r="F11" s="279">
        <v>0</v>
      </c>
      <c r="G11" s="279">
        <v>0</v>
      </c>
      <c r="H11" s="279">
        <v>0</v>
      </c>
      <c r="I11" s="279">
        <v>0</v>
      </c>
      <c r="J11" s="279">
        <v>0</v>
      </c>
      <c r="K11" s="279">
        <v>0</v>
      </c>
      <c r="L11" s="279">
        <v>0</v>
      </c>
      <c r="M11" s="279">
        <v>0</v>
      </c>
      <c r="N11" s="238"/>
    </row>
    <row r="12" spans="1:15" x14ac:dyDescent="0.25">
      <c r="A12" s="315" t="s">
        <v>271</v>
      </c>
      <c r="B12" s="63" t="s">
        <v>3</v>
      </c>
      <c r="C12" s="85">
        <f>SUM(D12:M12)</f>
        <v>0</v>
      </c>
      <c r="D12" s="279">
        <v>0</v>
      </c>
      <c r="E12" s="279">
        <v>0</v>
      </c>
      <c r="F12" s="279">
        <v>0</v>
      </c>
      <c r="G12" s="279">
        <v>0</v>
      </c>
      <c r="H12" s="279">
        <v>0</v>
      </c>
      <c r="I12" s="279">
        <v>0</v>
      </c>
      <c r="J12" s="279">
        <v>0</v>
      </c>
      <c r="K12" s="279">
        <v>0</v>
      </c>
      <c r="L12" s="279">
        <v>0</v>
      </c>
      <c r="M12" s="279">
        <v>0</v>
      </c>
      <c r="N12" s="238"/>
    </row>
    <row r="13" spans="1:15" x14ac:dyDescent="0.25">
      <c r="A13" s="316" t="s">
        <v>272</v>
      </c>
      <c r="B13" s="63" t="s">
        <v>3</v>
      </c>
      <c r="C13" s="85">
        <f>SUM(D13:M13)</f>
        <v>0</v>
      </c>
      <c r="D13" s="279">
        <v>0</v>
      </c>
      <c r="E13" s="279">
        <v>0</v>
      </c>
      <c r="F13" s="279">
        <v>0</v>
      </c>
      <c r="G13" s="279">
        <v>0</v>
      </c>
      <c r="H13" s="279">
        <v>0</v>
      </c>
      <c r="I13" s="279">
        <v>0</v>
      </c>
      <c r="J13" s="279">
        <v>0</v>
      </c>
      <c r="K13" s="279">
        <v>0</v>
      </c>
      <c r="L13" s="279">
        <v>0</v>
      </c>
      <c r="M13" s="279">
        <v>0</v>
      </c>
      <c r="N13" s="238"/>
    </row>
    <row r="14" spans="1:15" s="56" customFormat="1" x14ac:dyDescent="0.25">
      <c r="A14" s="316" t="s">
        <v>273</v>
      </c>
      <c r="B14" s="63" t="s">
        <v>3</v>
      </c>
      <c r="C14" s="85">
        <f>SUM(D14:M14)</f>
        <v>3</v>
      </c>
      <c r="D14" s="279">
        <v>0</v>
      </c>
      <c r="E14" s="279">
        <v>0</v>
      </c>
      <c r="F14" s="279">
        <v>0</v>
      </c>
      <c r="G14" s="279">
        <v>0</v>
      </c>
      <c r="H14" s="279">
        <v>0</v>
      </c>
      <c r="I14" s="279">
        <v>0</v>
      </c>
      <c r="J14" s="279">
        <v>2</v>
      </c>
      <c r="K14" s="279">
        <v>0</v>
      </c>
      <c r="L14" s="279">
        <v>1</v>
      </c>
      <c r="M14" s="279">
        <v>0</v>
      </c>
      <c r="N14" s="238"/>
    </row>
    <row r="15" spans="1:15" s="144" customFormat="1" x14ac:dyDescent="0.25">
      <c r="A15" s="316" t="s">
        <v>715</v>
      </c>
      <c r="B15" s="63" t="s">
        <v>716</v>
      </c>
      <c r="C15" s="85">
        <f>SUM(D15:M15)</f>
        <v>1</v>
      </c>
      <c r="D15" s="279">
        <v>0</v>
      </c>
      <c r="E15" s="279">
        <v>0</v>
      </c>
      <c r="F15" s="279">
        <v>0</v>
      </c>
      <c r="G15" s="279">
        <v>0</v>
      </c>
      <c r="H15" s="279">
        <v>0</v>
      </c>
      <c r="I15" s="279">
        <v>0</v>
      </c>
      <c r="J15" s="279">
        <v>0</v>
      </c>
      <c r="K15" s="279">
        <v>1</v>
      </c>
      <c r="L15" s="279">
        <v>0</v>
      </c>
      <c r="M15" s="279">
        <v>0</v>
      </c>
      <c r="N15" s="238"/>
    </row>
    <row r="16" spans="1:15" x14ac:dyDescent="0.25">
      <c r="A16" s="316" t="s">
        <v>102</v>
      </c>
      <c r="B16" s="63" t="s">
        <v>3</v>
      </c>
      <c r="C16" s="85">
        <f>SUM(D16:M16)</f>
        <v>1</v>
      </c>
      <c r="D16" s="279">
        <v>0</v>
      </c>
      <c r="E16" s="279">
        <v>1</v>
      </c>
      <c r="F16" s="279">
        <v>0</v>
      </c>
      <c r="G16" s="279">
        <v>0</v>
      </c>
      <c r="H16" s="279">
        <v>0</v>
      </c>
      <c r="I16" s="279">
        <v>0</v>
      </c>
      <c r="J16" s="279">
        <v>0</v>
      </c>
      <c r="K16" s="279">
        <v>0</v>
      </c>
      <c r="L16" s="279">
        <v>0</v>
      </c>
      <c r="M16" s="279">
        <v>0</v>
      </c>
      <c r="N16" s="238"/>
    </row>
    <row r="18" spans="2:2" x14ac:dyDescent="0.25">
      <c r="B18" s="268"/>
    </row>
    <row r="19" spans="2:2" x14ac:dyDescent="0.25">
      <c r="B19" s="268"/>
    </row>
  </sheetData>
  <mergeCells count="4">
    <mergeCell ref="A6:A11"/>
    <mergeCell ref="A1:K1"/>
    <mergeCell ref="A2:K2"/>
    <mergeCell ref="A3:K3"/>
  </mergeCells>
  <hyperlinks>
    <hyperlink ref="O1" location="INDEX!A1" display="Back to Index" xr:uid="{17A72B42-CEE1-44A5-95FD-264978BBF9C4}"/>
  </hyperlinks>
  <pageMargins left="0.7" right="0.7" top="0.75" bottom="0.7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C3783-7E7A-4A54-8A96-8553FB6DB5C5}">
  <sheetPr>
    <tabColor theme="9"/>
    <pageSetUpPr fitToPage="1"/>
  </sheetPr>
  <dimension ref="A1:X22"/>
  <sheetViews>
    <sheetView topLeftCell="A2" zoomScale="110" zoomScaleNormal="110" workbookViewId="0">
      <selection activeCell="H9" sqref="H9"/>
    </sheetView>
  </sheetViews>
  <sheetFormatPr defaultRowHeight="15" x14ac:dyDescent="0.25"/>
  <cols>
    <col min="1" max="1" width="21" bestFit="1" customWidth="1"/>
    <col min="3" max="3" width="10.28515625" customWidth="1"/>
    <col min="9" max="9" width="11.7109375" customWidth="1"/>
    <col min="15" max="15" width="9.7109375" customWidth="1"/>
    <col min="20" max="20" width="13.5703125" customWidth="1"/>
    <col min="21" max="21" width="10.42578125" customWidth="1"/>
    <col min="22" max="22" width="13.85546875" customWidth="1"/>
    <col min="23" max="23" width="12.7109375" bestFit="1" customWidth="1"/>
  </cols>
  <sheetData>
    <row r="1" spans="1:24" ht="18.75" x14ac:dyDescent="0.25">
      <c r="A1" s="549" t="s">
        <v>274</v>
      </c>
      <c r="B1" s="549"/>
      <c r="C1" s="549"/>
      <c r="D1" s="549"/>
      <c r="E1" s="549"/>
      <c r="F1" s="549"/>
      <c r="G1" s="549"/>
      <c r="H1" s="549"/>
      <c r="I1" s="549"/>
      <c r="J1" s="549"/>
      <c r="K1" s="549"/>
      <c r="L1" s="549"/>
      <c r="M1" s="549"/>
      <c r="N1" s="549"/>
      <c r="O1" s="549"/>
      <c r="P1" s="549"/>
      <c r="Q1" s="549"/>
      <c r="R1" s="549"/>
      <c r="S1" s="549"/>
      <c r="T1" s="549"/>
      <c r="U1" s="549"/>
      <c r="W1" s="222" t="s">
        <v>648</v>
      </c>
    </row>
    <row r="2" spans="1:24" ht="18.75" x14ac:dyDescent="0.25">
      <c r="A2" s="549" t="s">
        <v>1</v>
      </c>
      <c r="B2" s="549"/>
      <c r="C2" s="549"/>
      <c r="D2" s="549"/>
      <c r="E2" s="549"/>
      <c r="F2" s="549"/>
      <c r="G2" s="549"/>
      <c r="H2" s="549"/>
      <c r="I2" s="549"/>
      <c r="J2" s="549"/>
      <c r="K2" s="549"/>
      <c r="L2" s="549"/>
      <c r="M2" s="549"/>
      <c r="N2" s="549"/>
      <c r="O2" s="549"/>
      <c r="P2" s="549"/>
      <c r="Q2" s="549"/>
      <c r="R2" s="549"/>
      <c r="S2" s="549"/>
      <c r="T2" s="549"/>
      <c r="U2" s="549"/>
    </row>
    <row r="3" spans="1:24" ht="18.75" x14ac:dyDescent="0.25">
      <c r="A3" s="550" t="s">
        <v>774</v>
      </c>
      <c r="B3" s="550"/>
      <c r="C3" s="550"/>
      <c r="D3" s="550"/>
      <c r="E3" s="550"/>
      <c r="F3" s="550"/>
      <c r="G3" s="550"/>
      <c r="H3" s="550"/>
      <c r="I3" s="550"/>
      <c r="J3" s="550"/>
      <c r="K3" s="550"/>
      <c r="L3" s="550"/>
      <c r="M3" s="550"/>
      <c r="N3" s="550"/>
      <c r="O3" s="550"/>
      <c r="P3" s="550"/>
      <c r="Q3" s="550"/>
      <c r="R3" s="550"/>
      <c r="S3" s="550"/>
      <c r="T3" s="550"/>
      <c r="U3" s="550"/>
    </row>
    <row r="4" spans="1:24" ht="40.5" customHeight="1" x14ac:dyDescent="0.25">
      <c r="A4" s="615" t="s">
        <v>132</v>
      </c>
      <c r="B4" s="617" t="s">
        <v>3</v>
      </c>
      <c r="C4" s="619" t="s">
        <v>275</v>
      </c>
      <c r="D4" s="620" t="s">
        <v>276</v>
      </c>
      <c r="E4" s="621"/>
      <c r="F4" s="620" t="s">
        <v>277</v>
      </c>
      <c r="G4" s="621"/>
      <c r="H4" s="620" t="s">
        <v>278</v>
      </c>
      <c r="I4" s="621"/>
      <c r="J4" s="620" t="s">
        <v>279</v>
      </c>
      <c r="K4" s="621"/>
      <c r="L4" s="620" t="s">
        <v>280</v>
      </c>
      <c r="M4" s="621"/>
      <c r="N4" s="620" t="s">
        <v>281</v>
      </c>
      <c r="O4" s="621"/>
      <c r="P4" s="613" t="s">
        <v>282</v>
      </c>
      <c r="Q4" s="621"/>
      <c r="R4" s="613" t="s">
        <v>283</v>
      </c>
      <c r="S4" s="614"/>
      <c r="T4" s="622" t="s">
        <v>804</v>
      </c>
      <c r="U4" s="613" t="s">
        <v>112</v>
      </c>
      <c r="V4" s="614"/>
      <c r="W4" s="620" t="s">
        <v>805</v>
      </c>
      <c r="X4" s="621"/>
    </row>
    <row r="5" spans="1:24" ht="19.5" customHeight="1" x14ac:dyDescent="0.25">
      <c r="A5" s="616"/>
      <c r="B5" s="618"/>
      <c r="C5" s="618"/>
      <c r="D5" s="169" t="s">
        <v>284</v>
      </c>
      <c r="E5" s="170" t="s">
        <v>285</v>
      </c>
      <c r="F5" s="169" t="s">
        <v>284</v>
      </c>
      <c r="G5" s="170" t="s">
        <v>285</v>
      </c>
      <c r="H5" s="169" t="s">
        <v>285</v>
      </c>
      <c r="I5" s="170" t="s">
        <v>112</v>
      </c>
      <c r="J5" s="169" t="s">
        <v>284</v>
      </c>
      <c r="K5" s="170" t="s">
        <v>285</v>
      </c>
      <c r="L5" s="169" t="s">
        <v>284</v>
      </c>
      <c r="M5" s="170" t="s">
        <v>285</v>
      </c>
      <c r="N5" s="169" t="s">
        <v>285</v>
      </c>
      <c r="O5" s="170" t="s">
        <v>112</v>
      </c>
      <c r="P5" s="169" t="s">
        <v>284</v>
      </c>
      <c r="Q5" s="170" t="s">
        <v>285</v>
      </c>
      <c r="R5" s="169" t="s">
        <v>284</v>
      </c>
      <c r="S5" s="197" t="s">
        <v>285</v>
      </c>
      <c r="T5" s="623"/>
      <c r="U5" s="453" t="s">
        <v>285</v>
      </c>
      <c r="V5" s="454" t="s">
        <v>112</v>
      </c>
      <c r="W5" s="169" t="s">
        <v>284</v>
      </c>
      <c r="X5" s="170" t="s">
        <v>285</v>
      </c>
    </row>
    <row r="6" spans="1:24" x14ac:dyDescent="0.25">
      <c r="A6" s="84" t="s">
        <v>12</v>
      </c>
      <c r="B6" s="85">
        <v>60</v>
      </c>
      <c r="C6" s="85">
        <v>14</v>
      </c>
      <c r="D6" s="85">
        <v>9</v>
      </c>
      <c r="E6" s="85">
        <v>16</v>
      </c>
      <c r="F6" s="85">
        <f t="shared" ref="F6:G6" si="0">SUM(F7,F14,F21)</f>
        <v>0</v>
      </c>
      <c r="G6" s="85">
        <f t="shared" si="0"/>
        <v>0</v>
      </c>
      <c r="H6" s="85">
        <v>2</v>
      </c>
      <c r="I6" s="85">
        <v>1</v>
      </c>
      <c r="J6" s="85">
        <v>0</v>
      </c>
      <c r="K6" s="85">
        <v>0</v>
      </c>
      <c r="L6" s="85">
        <v>1</v>
      </c>
      <c r="M6" s="85">
        <v>1</v>
      </c>
      <c r="N6" s="85">
        <v>1</v>
      </c>
      <c r="O6" s="85">
        <v>0</v>
      </c>
      <c r="P6" s="85">
        <f t="shared" ref="P6:S6" si="1">SUM(P7,P14,P21)</f>
        <v>0</v>
      </c>
      <c r="Q6" s="85">
        <v>1</v>
      </c>
      <c r="R6" s="85">
        <v>0</v>
      </c>
      <c r="S6" s="85">
        <f t="shared" si="1"/>
        <v>2</v>
      </c>
      <c r="T6" s="85">
        <v>3</v>
      </c>
      <c r="U6" s="85">
        <v>1</v>
      </c>
      <c r="V6" s="85">
        <v>5</v>
      </c>
      <c r="W6" s="85">
        <v>2</v>
      </c>
      <c r="X6" s="85">
        <v>1</v>
      </c>
    </row>
    <row r="7" spans="1:24" x14ac:dyDescent="0.25">
      <c r="A7" s="84" t="s">
        <v>133</v>
      </c>
      <c r="B7" s="85">
        <v>14</v>
      </c>
      <c r="C7" s="85">
        <v>2</v>
      </c>
      <c r="D7" s="85">
        <v>1</v>
      </c>
      <c r="E7" s="85">
        <v>5</v>
      </c>
      <c r="F7" s="85">
        <v>0</v>
      </c>
      <c r="G7" s="85">
        <v>0</v>
      </c>
      <c r="H7" s="85">
        <v>1</v>
      </c>
      <c r="I7" s="85">
        <v>0</v>
      </c>
      <c r="J7" s="85">
        <v>0</v>
      </c>
      <c r="K7" s="85">
        <v>0</v>
      </c>
      <c r="L7" s="85">
        <v>1</v>
      </c>
      <c r="M7" s="85">
        <v>1</v>
      </c>
      <c r="N7" s="85">
        <v>0</v>
      </c>
      <c r="O7" s="85">
        <v>0</v>
      </c>
      <c r="P7" s="85">
        <v>0</v>
      </c>
      <c r="Q7" s="85">
        <v>1</v>
      </c>
      <c r="R7" s="85">
        <v>0</v>
      </c>
      <c r="S7" s="85">
        <v>0</v>
      </c>
      <c r="T7" s="85">
        <v>1</v>
      </c>
      <c r="U7" s="85">
        <v>0</v>
      </c>
      <c r="V7" s="85">
        <v>0</v>
      </c>
      <c r="W7" s="85">
        <v>0</v>
      </c>
      <c r="X7" s="85">
        <v>1</v>
      </c>
    </row>
    <row r="8" spans="1:24" x14ac:dyDescent="0.25">
      <c r="A8" s="314" t="s">
        <v>134</v>
      </c>
      <c r="B8" s="85">
        <v>3</v>
      </c>
      <c r="C8" s="279">
        <v>1</v>
      </c>
      <c r="D8" s="279">
        <v>0</v>
      </c>
      <c r="E8" s="279">
        <v>0</v>
      </c>
      <c r="F8" s="279">
        <v>0</v>
      </c>
      <c r="G8" s="279">
        <v>0</v>
      </c>
      <c r="H8" s="318">
        <v>1</v>
      </c>
      <c r="I8" s="279">
        <v>0</v>
      </c>
      <c r="J8" s="279">
        <v>0</v>
      </c>
      <c r="K8" s="279">
        <v>0</v>
      </c>
      <c r="L8" s="279">
        <v>0</v>
      </c>
      <c r="M8" s="279">
        <v>0</v>
      </c>
      <c r="N8" s="279">
        <v>0</v>
      </c>
      <c r="O8" s="279">
        <v>0</v>
      </c>
      <c r="P8" s="279">
        <v>0</v>
      </c>
      <c r="Q8" s="279">
        <v>0</v>
      </c>
      <c r="R8" s="279">
        <v>0</v>
      </c>
      <c r="S8" s="279">
        <v>0</v>
      </c>
      <c r="T8" s="279">
        <v>1</v>
      </c>
      <c r="U8" s="279">
        <v>0</v>
      </c>
      <c r="V8" s="279">
        <v>0</v>
      </c>
      <c r="W8" s="279">
        <v>0</v>
      </c>
      <c r="X8" s="279">
        <v>0</v>
      </c>
    </row>
    <row r="9" spans="1:24" x14ac:dyDescent="0.25">
      <c r="A9" s="314" t="s">
        <v>135</v>
      </c>
      <c r="B9" s="85">
        <v>4</v>
      </c>
      <c r="C9" s="279">
        <v>0</v>
      </c>
      <c r="D9" s="279">
        <v>0</v>
      </c>
      <c r="E9" s="279">
        <v>3</v>
      </c>
      <c r="F9" s="279">
        <v>0</v>
      </c>
      <c r="G9" s="279">
        <v>0</v>
      </c>
      <c r="H9" s="399">
        <v>0</v>
      </c>
      <c r="I9" s="279">
        <v>0</v>
      </c>
      <c r="J9" s="279">
        <v>0</v>
      </c>
      <c r="K9" s="279">
        <v>0</v>
      </c>
      <c r="L9" s="279">
        <v>0</v>
      </c>
      <c r="M9" s="279">
        <v>0</v>
      </c>
      <c r="N9" s="279">
        <v>0</v>
      </c>
      <c r="O9" s="279">
        <v>0</v>
      </c>
      <c r="P9" s="279">
        <v>0</v>
      </c>
      <c r="Q9" s="279">
        <v>0</v>
      </c>
      <c r="R9" s="279">
        <v>0</v>
      </c>
      <c r="S9" s="279">
        <v>0</v>
      </c>
      <c r="T9" s="279">
        <v>0</v>
      </c>
      <c r="U9" s="279">
        <v>0</v>
      </c>
      <c r="V9" s="279">
        <v>0</v>
      </c>
      <c r="W9" s="279">
        <v>0</v>
      </c>
      <c r="X9" s="279">
        <v>1</v>
      </c>
    </row>
    <row r="10" spans="1:24" x14ac:dyDescent="0.25">
      <c r="A10" s="314" t="s">
        <v>136</v>
      </c>
      <c r="B10" s="85">
        <v>1</v>
      </c>
      <c r="C10" s="279">
        <v>0</v>
      </c>
      <c r="D10" s="279">
        <v>0</v>
      </c>
      <c r="E10" s="279">
        <v>0</v>
      </c>
      <c r="F10" s="279">
        <v>0</v>
      </c>
      <c r="G10" s="279">
        <v>0</v>
      </c>
      <c r="H10" s="399">
        <v>0</v>
      </c>
      <c r="I10" s="279">
        <v>0</v>
      </c>
      <c r="J10" s="279">
        <v>0</v>
      </c>
      <c r="K10" s="279">
        <v>0</v>
      </c>
      <c r="L10" s="279">
        <v>0</v>
      </c>
      <c r="M10" s="279">
        <v>0</v>
      </c>
      <c r="N10" s="279">
        <v>0</v>
      </c>
      <c r="O10" s="279">
        <v>0</v>
      </c>
      <c r="P10" s="279">
        <v>0</v>
      </c>
      <c r="Q10" s="279">
        <v>1</v>
      </c>
      <c r="R10" s="279">
        <v>0</v>
      </c>
      <c r="S10" s="279">
        <v>0</v>
      </c>
      <c r="T10" s="279">
        <v>0</v>
      </c>
      <c r="U10" s="279">
        <v>0</v>
      </c>
      <c r="V10" s="279">
        <v>0</v>
      </c>
      <c r="W10" s="279">
        <v>0</v>
      </c>
      <c r="X10" s="279">
        <v>0</v>
      </c>
    </row>
    <row r="11" spans="1:24" x14ac:dyDescent="0.25">
      <c r="A11" s="314" t="s">
        <v>137</v>
      </c>
      <c r="B11" s="85">
        <v>1</v>
      </c>
      <c r="C11" s="279">
        <v>0</v>
      </c>
      <c r="D11" s="279">
        <v>0</v>
      </c>
      <c r="E11" s="279">
        <v>1</v>
      </c>
      <c r="F11" s="279">
        <v>0</v>
      </c>
      <c r="G11" s="279">
        <v>0</v>
      </c>
      <c r="H11" s="399">
        <v>0</v>
      </c>
      <c r="I11" s="279">
        <v>0</v>
      </c>
      <c r="J11" s="279">
        <v>0</v>
      </c>
      <c r="K11" s="279">
        <v>0</v>
      </c>
      <c r="L11" s="279">
        <v>0</v>
      </c>
      <c r="M11" s="279">
        <v>0</v>
      </c>
      <c r="N11" s="279">
        <v>0</v>
      </c>
      <c r="O11" s="279">
        <v>0</v>
      </c>
      <c r="P11" s="279">
        <v>0</v>
      </c>
      <c r="Q11" s="279">
        <v>0</v>
      </c>
      <c r="R11" s="279">
        <v>0</v>
      </c>
      <c r="S11" s="279">
        <v>0</v>
      </c>
      <c r="T11" s="279">
        <v>0</v>
      </c>
      <c r="U11" s="279">
        <v>0</v>
      </c>
      <c r="V11" s="279">
        <v>0</v>
      </c>
      <c r="W11" s="279">
        <v>0</v>
      </c>
      <c r="X11" s="279">
        <v>0</v>
      </c>
    </row>
    <row r="12" spans="1:24" x14ac:dyDescent="0.25">
      <c r="A12" s="314" t="s">
        <v>138</v>
      </c>
      <c r="B12" s="85">
        <v>1</v>
      </c>
      <c r="C12" s="279">
        <v>0</v>
      </c>
      <c r="D12" s="279">
        <v>0</v>
      </c>
      <c r="E12" s="279">
        <v>0</v>
      </c>
      <c r="F12" s="279">
        <v>0</v>
      </c>
      <c r="G12" s="279">
        <v>0</v>
      </c>
      <c r="H12" s="399">
        <v>0</v>
      </c>
      <c r="I12" s="279">
        <v>0</v>
      </c>
      <c r="J12" s="279">
        <v>0</v>
      </c>
      <c r="K12" s="279">
        <v>0</v>
      </c>
      <c r="L12" s="279">
        <v>0</v>
      </c>
      <c r="M12" s="279">
        <v>1</v>
      </c>
      <c r="N12" s="279">
        <v>0</v>
      </c>
      <c r="O12" s="279">
        <v>0</v>
      </c>
      <c r="P12" s="279">
        <v>0</v>
      </c>
      <c r="Q12" s="279">
        <v>0</v>
      </c>
      <c r="R12" s="279">
        <v>0</v>
      </c>
      <c r="S12" s="279">
        <v>0</v>
      </c>
      <c r="T12" s="279">
        <v>0</v>
      </c>
      <c r="U12" s="279">
        <v>0</v>
      </c>
      <c r="V12" s="279">
        <v>0</v>
      </c>
      <c r="W12" s="279">
        <v>0</v>
      </c>
      <c r="X12" s="279">
        <v>0</v>
      </c>
    </row>
    <row r="13" spans="1:24" x14ac:dyDescent="0.25">
      <c r="A13" s="314" t="s">
        <v>139</v>
      </c>
      <c r="B13" s="85">
        <v>4</v>
      </c>
      <c r="C13" s="279">
        <v>1</v>
      </c>
      <c r="D13" s="279">
        <v>1</v>
      </c>
      <c r="E13" s="279">
        <v>1</v>
      </c>
      <c r="F13" s="279">
        <v>0</v>
      </c>
      <c r="G13" s="279">
        <v>0</v>
      </c>
      <c r="H13" s="399">
        <v>0</v>
      </c>
      <c r="I13" s="279">
        <v>0</v>
      </c>
      <c r="J13" s="279">
        <v>0</v>
      </c>
      <c r="K13" s="279">
        <v>0</v>
      </c>
      <c r="L13" s="279">
        <v>1</v>
      </c>
      <c r="M13" s="279">
        <v>0</v>
      </c>
      <c r="N13" s="279">
        <v>0</v>
      </c>
      <c r="O13" s="279">
        <v>0</v>
      </c>
      <c r="P13" s="279">
        <v>0</v>
      </c>
      <c r="Q13" s="279">
        <v>0</v>
      </c>
      <c r="R13" s="279">
        <v>0</v>
      </c>
      <c r="S13" s="279">
        <v>0</v>
      </c>
      <c r="T13" s="279">
        <v>0</v>
      </c>
      <c r="U13" s="279">
        <v>0</v>
      </c>
      <c r="V13" s="279">
        <v>0</v>
      </c>
      <c r="W13" s="279">
        <v>1</v>
      </c>
      <c r="X13" s="279">
        <v>0</v>
      </c>
    </row>
    <row r="14" spans="1:24" x14ac:dyDescent="0.25">
      <c r="A14" s="84" t="s">
        <v>140</v>
      </c>
      <c r="B14" s="85">
        <v>30</v>
      </c>
      <c r="C14" s="85">
        <v>9</v>
      </c>
      <c r="D14" s="85">
        <v>5</v>
      </c>
      <c r="E14" s="85">
        <v>10</v>
      </c>
      <c r="F14" s="85">
        <v>0</v>
      </c>
      <c r="G14" s="85">
        <v>0</v>
      </c>
      <c r="H14" s="400">
        <v>0</v>
      </c>
      <c r="I14" s="85">
        <v>0</v>
      </c>
      <c r="J14" s="85">
        <v>0</v>
      </c>
      <c r="K14" s="85">
        <v>0</v>
      </c>
      <c r="L14" s="85">
        <v>0</v>
      </c>
      <c r="M14" s="85">
        <v>0</v>
      </c>
      <c r="N14" s="85">
        <v>1</v>
      </c>
      <c r="O14" s="85">
        <v>0</v>
      </c>
      <c r="P14" s="85">
        <v>0</v>
      </c>
      <c r="Q14" s="85">
        <v>0</v>
      </c>
      <c r="R14" s="85">
        <v>0</v>
      </c>
      <c r="S14" s="85">
        <v>1</v>
      </c>
      <c r="T14" s="85">
        <v>1</v>
      </c>
      <c r="U14" s="85">
        <v>0</v>
      </c>
      <c r="V14" s="85">
        <v>1</v>
      </c>
      <c r="W14" s="85">
        <v>2</v>
      </c>
      <c r="X14" s="85">
        <v>0</v>
      </c>
    </row>
    <row r="15" spans="1:24" x14ac:dyDescent="0.25">
      <c r="A15" s="314" t="s">
        <v>141</v>
      </c>
      <c r="B15" s="85">
        <v>1</v>
      </c>
      <c r="C15" s="279">
        <v>0</v>
      </c>
      <c r="D15" s="279">
        <v>1</v>
      </c>
      <c r="E15" s="279">
        <v>0</v>
      </c>
      <c r="F15" s="279">
        <v>0</v>
      </c>
      <c r="G15" s="279">
        <v>0</v>
      </c>
      <c r="H15" s="399">
        <v>0</v>
      </c>
      <c r="I15" s="279">
        <v>0</v>
      </c>
      <c r="J15" s="279">
        <v>0</v>
      </c>
      <c r="K15" s="279">
        <v>0</v>
      </c>
      <c r="L15" s="279">
        <v>0</v>
      </c>
      <c r="M15" s="279">
        <v>0</v>
      </c>
      <c r="N15" s="279">
        <v>0</v>
      </c>
      <c r="O15" s="279">
        <v>0</v>
      </c>
      <c r="P15" s="279">
        <v>0</v>
      </c>
      <c r="Q15" s="279">
        <v>0</v>
      </c>
      <c r="R15" s="279">
        <v>0</v>
      </c>
      <c r="S15" s="279">
        <v>0</v>
      </c>
      <c r="T15" s="279">
        <v>0</v>
      </c>
      <c r="U15" s="279">
        <v>0</v>
      </c>
      <c r="V15" s="279">
        <v>0</v>
      </c>
      <c r="W15" s="279">
        <v>0</v>
      </c>
      <c r="X15" s="279">
        <v>0</v>
      </c>
    </row>
    <row r="16" spans="1:24" x14ac:dyDescent="0.25">
      <c r="A16" s="314" t="s">
        <v>142</v>
      </c>
      <c r="B16" s="85">
        <v>7</v>
      </c>
      <c r="C16" s="279">
        <v>2</v>
      </c>
      <c r="D16" s="279">
        <v>0</v>
      </c>
      <c r="E16" s="279">
        <v>5</v>
      </c>
      <c r="F16" s="279">
        <v>0</v>
      </c>
      <c r="G16" s="279">
        <v>0</v>
      </c>
      <c r="H16" s="399">
        <v>0</v>
      </c>
      <c r="I16" s="279">
        <v>0</v>
      </c>
      <c r="J16" s="279">
        <v>0</v>
      </c>
      <c r="K16" s="279">
        <v>0</v>
      </c>
      <c r="L16" s="279">
        <v>0</v>
      </c>
      <c r="M16" s="279">
        <v>0</v>
      </c>
      <c r="N16" s="279">
        <v>0</v>
      </c>
      <c r="O16" s="279">
        <v>0</v>
      </c>
      <c r="P16" s="279">
        <v>0</v>
      </c>
      <c r="Q16" s="279">
        <v>0</v>
      </c>
      <c r="R16" s="279">
        <v>0</v>
      </c>
      <c r="S16" s="279">
        <v>0</v>
      </c>
      <c r="T16" s="279">
        <v>0</v>
      </c>
      <c r="U16" s="279">
        <v>0</v>
      </c>
      <c r="V16" s="279">
        <v>0</v>
      </c>
      <c r="W16" s="279">
        <v>0</v>
      </c>
      <c r="X16" s="279">
        <v>0</v>
      </c>
    </row>
    <row r="17" spans="1:24" x14ac:dyDescent="0.25">
      <c r="A17" s="314" t="s">
        <v>143</v>
      </c>
      <c r="B17" s="85">
        <v>11</v>
      </c>
      <c r="C17" s="279">
        <v>4</v>
      </c>
      <c r="D17" s="279">
        <v>1</v>
      </c>
      <c r="E17" s="279">
        <v>2</v>
      </c>
      <c r="F17" s="279">
        <v>0</v>
      </c>
      <c r="G17" s="279">
        <v>0</v>
      </c>
      <c r="H17" s="399">
        <v>0</v>
      </c>
      <c r="I17" s="279">
        <v>0</v>
      </c>
      <c r="J17" s="279">
        <v>0</v>
      </c>
      <c r="K17" s="279">
        <v>0</v>
      </c>
      <c r="L17" s="279">
        <v>0</v>
      </c>
      <c r="M17" s="274">
        <v>0</v>
      </c>
      <c r="N17" s="279">
        <v>0</v>
      </c>
      <c r="O17" s="279">
        <v>0</v>
      </c>
      <c r="P17" s="279">
        <v>0</v>
      </c>
      <c r="Q17" s="279">
        <v>0</v>
      </c>
      <c r="R17" s="279">
        <v>0</v>
      </c>
      <c r="S17" s="279">
        <v>1</v>
      </c>
      <c r="T17" s="279">
        <v>1</v>
      </c>
      <c r="U17" s="279">
        <v>0</v>
      </c>
      <c r="V17" s="279">
        <v>1</v>
      </c>
      <c r="W17" s="279">
        <v>2</v>
      </c>
      <c r="X17" s="274">
        <v>0</v>
      </c>
    </row>
    <row r="18" spans="1:24" x14ac:dyDescent="0.25">
      <c r="A18" s="314" t="s">
        <v>144</v>
      </c>
      <c r="B18" s="85">
        <v>3</v>
      </c>
      <c r="C18" s="279">
        <v>1</v>
      </c>
      <c r="D18" s="279">
        <v>1</v>
      </c>
      <c r="E18" s="279">
        <v>1</v>
      </c>
      <c r="F18" s="279">
        <v>0</v>
      </c>
      <c r="G18" s="279">
        <v>0</v>
      </c>
      <c r="H18" s="399">
        <v>0</v>
      </c>
      <c r="I18" s="279">
        <v>0</v>
      </c>
      <c r="J18" s="279">
        <v>0</v>
      </c>
      <c r="K18" s="279">
        <v>0</v>
      </c>
      <c r="L18" s="279">
        <v>0</v>
      </c>
      <c r="M18" s="274">
        <v>0</v>
      </c>
      <c r="N18" s="279">
        <v>0</v>
      </c>
      <c r="O18" s="279">
        <v>0</v>
      </c>
      <c r="P18" s="279">
        <v>0</v>
      </c>
      <c r="Q18" s="279">
        <v>0</v>
      </c>
      <c r="R18" s="279">
        <v>0</v>
      </c>
      <c r="S18" s="279">
        <v>0</v>
      </c>
      <c r="T18" s="279">
        <v>0</v>
      </c>
      <c r="U18" s="279">
        <v>0</v>
      </c>
      <c r="V18" s="279">
        <v>0</v>
      </c>
      <c r="W18" s="279">
        <v>0</v>
      </c>
      <c r="X18" s="274">
        <v>0</v>
      </c>
    </row>
    <row r="19" spans="1:24" x14ac:dyDescent="0.25">
      <c r="A19" s="314" t="s">
        <v>145</v>
      </c>
      <c r="B19" s="85">
        <v>4</v>
      </c>
      <c r="C19" s="279">
        <v>0</v>
      </c>
      <c r="D19" s="279">
        <v>1</v>
      </c>
      <c r="E19" s="279">
        <v>2</v>
      </c>
      <c r="F19" s="279">
        <v>0</v>
      </c>
      <c r="G19" s="279">
        <v>0</v>
      </c>
      <c r="H19" s="399">
        <v>0</v>
      </c>
      <c r="I19" s="279">
        <v>0</v>
      </c>
      <c r="J19" s="279">
        <v>0</v>
      </c>
      <c r="K19" s="279">
        <v>0</v>
      </c>
      <c r="L19" s="279">
        <v>0</v>
      </c>
      <c r="M19" s="279">
        <v>0</v>
      </c>
      <c r="N19" s="279">
        <v>1</v>
      </c>
      <c r="O19" s="279">
        <v>0</v>
      </c>
      <c r="P19" s="279">
        <v>0</v>
      </c>
      <c r="Q19" s="279">
        <v>0</v>
      </c>
      <c r="R19" s="279">
        <v>0</v>
      </c>
      <c r="S19" s="279">
        <v>0</v>
      </c>
      <c r="T19" s="279">
        <v>0</v>
      </c>
      <c r="U19" s="279">
        <v>0</v>
      </c>
      <c r="V19" s="279">
        <v>0</v>
      </c>
      <c r="W19" s="279">
        <v>0</v>
      </c>
      <c r="X19" s="279">
        <v>0</v>
      </c>
    </row>
    <row r="20" spans="1:24" x14ac:dyDescent="0.25">
      <c r="A20" s="314" t="s">
        <v>146</v>
      </c>
      <c r="B20" s="85">
        <v>4</v>
      </c>
      <c r="C20" s="279">
        <v>2</v>
      </c>
      <c r="D20" s="279">
        <v>1</v>
      </c>
      <c r="E20" s="279">
        <v>0</v>
      </c>
      <c r="F20" s="279">
        <v>0</v>
      </c>
      <c r="G20" s="279">
        <v>0</v>
      </c>
      <c r="H20" s="399">
        <v>0</v>
      </c>
      <c r="I20" s="279">
        <v>0</v>
      </c>
      <c r="J20" s="279">
        <v>0</v>
      </c>
      <c r="K20" s="279">
        <v>0</v>
      </c>
      <c r="L20" s="279">
        <v>0</v>
      </c>
      <c r="M20" s="279">
        <v>0</v>
      </c>
      <c r="N20" s="279">
        <v>0</v>
      </c>
      <c r="O20" s="279">
        <v>0</v>
      </c>
      <c r="P20" s="279">
        <v>0</v>
      </c>
      <c r="Q20" s="279">
        <v>0</v>
      </c>
      <c r="R20" s="279">
        <v>0</v>
      </c>
      <c r="S20" s="279">
        <v>0</v>
      </c>
      <c r="T20" s="279">
        <v>0</v>
      </c>
      <c r="U20" s="279">
        <v>0</v>
      </c>
      <c r="V20" s="279">
        <v>1</v>
      </c>
      <c r="W20" s="279">
        <v>0</v>
      </c>
      <c r="X20" s="279">
        <v>0</v>
      </c>
    </row>
    <row r="21" spans="1:24" x14ac:dyDescent="0.25">
      <c r="A21" s="84" t="s">
        <v>112</v>
      </c>
      <c r="B21" s="85">
        <v>16</v>
      </c>
      <c r="C21" s="85">
        <v>3</v>
      </c>
      <c r="D21" s="85">
        <v>3</v>
      </c>
      <c r="E21" s="85">
        <v>1</v>
      </c>
      <c r="F21" s="85">
        <v>0</v>
      </c>
      <c r="G21" s="85">
        <v>0</v>
      </c>
      <c r="H21" s="85">
        <v>1</v>
      </c>
      <c r="I21" s="85">
        <v>1</v>
      </c>
      <c r="J21" s="85">
        <v>0</v>
      </c>
      <c r="K21" s="85">
        <v>0</v>
      </c>
      <c r="L21" s="85">
        <v>0</v>
      </c>
      <c r="M21" s="85">
        <v>0</v>
      </c>
      <c r="N21" s="85">
        <v>0</v>
      </c>
      <c r="O21" s="85">
        <v>0</v>
      </c>
      <c r="P21" s="85">
        <v>0</v>
      </c>
      <c r="Q21" s="85">
        <v>0</v>
      </c>
      <c r="R21" s="85">
        <v>0</v>
      </c>
      <c r="S21" s="85">
        <v>1</v>
      </c>
      <c r="T21" s="85">
        <v>1</v>
      </c>
      <c r="U21" s="85">
        <v>1</v>
      </c>
      <c r="V21" s="85">
        <v>4</v>
      </c>
      <c r="W21" s="85">
        <v>0</v>
      </c>
      <c r="X21" s="85">
        <v>0</v>
      </c>
    </row>
    <row r="22" spans="1:24" x14ac:dyDescent="0.25">
      <c r="A22" s="624" t="s">
        <v>954</v>
      </c>
      <c r="B22" s="624"/>
      <c r="C22" s="624"/>
      <c r="D22" s="624"/>
      <c r="E22" s="624"/>
      <c r="F22" s="624"/>
      <c r="G22" s="624"/>
      <c r="H22" s="624"/>
      <c r="I22" s="624"/>
      <c r="J22" s="624"/>
      <c r="K22" s="624"/>
      <c r="L22" s="624"/>
      <c r="M22" s="624"/>
      <c r="N22" s="624"/>
      <c r="O22" s="624"/>
      <c r="P22" s="624"/>
      <c r="Q22" s="624"/>
      <c r="R22" s="624"/>
      <c r="S22" s="624"/>
      <c r="T22" s="624"/>
      <c r="U22" s="624"/>
      <c r="V22" s="624"/>
    </row>
  </sheetData>
  <mergeCells count="18">
    <mergeCell ref="A22:V22"/>
    <mergeCell ref="W4:X4"/>
    <mergeCell ref="A1:U1"/>
    <mergeCell ref="A2:U2"/>
    <mergeCell ref="A3:U3"/>
    <mergeCell ref="U4:V4"/>
    <mergeCell ref="A4:A5"/>
    <mergeCell ref="B4:B5"/>
    <mergeCell ref="C4:C5"/>
    <mergeCell ref="D4:E4"/>
    <mergeCell ref="F4:G4"/>
    <mergeCell ref="H4:I4"/>
    <mergeCell ref="J4:K4"/>
    <mergeCell ref="L4:M4"/>
    <mergeCell ref="N4:O4"/>
    <mergeCell ref="P4:Q4"/>
    <mergeCell ref="R4:S4"/>
    <mergeCell ref="T4:T5"/>
  </mergeCells>
  <hyperlinks>
    <hyperlink ref="W1" location="INDEX!A1" display="Back to Index" xr:uid="{C4E9D2A5-A0BF-40E7-8D6F-DC1F40DDBDA8}"/>
  </hyperlinks>
  <pageMargins left="0.25" right="0.25" top="0.75" bottom="0.75" header="0.3" footer="0.3"/>
  <pageSetup scale="58"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D30EB-AEF2-4368-95C5-0645CA02956F}">
  <sheetPr>
    <tabColor theme="9"/>
    <pageSetUpPr fitToPage="1"/>
  </sheetPr>
  <dimension ref="A1:AA22"/>
  <sheetViews>
    <sheetView workbookViewId="0">
      <selection activeCell="F27" sqref="F27"/>
    </sheetView>
  </sheetViews>
  <sheetFormatPr defaultRowHeight="15" x14ac:dyDescent="0.25"/>
  <cols>
    <col min="1" max="1" width="21" bestFit="1" customWidth="1"/>
    <col min="3" max="3" width="10.7109375" customWidth="1"/>
    <col min="10" max="10" width="10.5703125" style="144" customWidth="1"/>
    <col min="16" max="16" width="10.5703125" customWidth="1"/>
    <col min="19" max="19" width="9.140625" style="144"/>
    <col min="21" max="21" width="11.28515625" customWidth="1"/>
    <col min="24" max="24" width="12.7109375" bestFit="1" customWidth="1"/>
    <col min="25" max="25" width="13.7109375" customWidth="1"/>
    <col min="26" max="26" width="11.28515625" customWidth="1"/>
    <col min="27" max="27" width="12.42578125" customWidth="1"/>
  </cols>
  <sheetData>
    <row r="1" spans="1:27" ht="18.75" x14ac:dyDescent="0.25">
      <c r="A1" s="549" t="s">
        <v>286</v>
      </c>
      <c r="B1" s="549"/>
      <c r="C1" s="549"/>
      <c r="D1" s="549"/>
      <c r="E1" s="549"/>
      <c r="F1" s="549"/>
      <c r="G1" s="549"/>
      <c r="H1" s="549"/>
      <c r="I1" s="549"/>
      <c r="J1" s="549"/>
      <c r="K1" s="549"/>
      <c r="L1" s="549"/>
      <c r="M1" s="549"/>
      <c r="N1" s="549"/>
      <c r="O1" s="549"/>
      <c r="P1" s="549"/>
      <c r="Q1" s="549"/>
      <c r="R1" s="549"/>
      <c r="S1" s="549"/>
      <c r="T1" s="549"/>
      <c r="U1" s="549"/>
      <c r="V1" s="549"/>
      <c r="W1" s="549"/>
      <c r="X1" s="222" t="s">
        <v>648</v>
      </c>
    </row>
    <row r="2" spans="1:27" ht="18.75" x14ac:dyDescent="0.25">
      <c r="A2" s="549" t="s">
        <v>1</v>
      </c>
      <c r="B2" s="549"/>
      <c r="C2" s="549"/>
      <c r="D2" s="549"/>
      <c r="E2" s="549"/>
      <c r="F2" s="549"/>
      <c r="G2" s="549"/>
      <c r="H2" s="549"/>
      <c r="I2" s="549"/>
      <c r="J2" s="549"/>
      <c r="K2" s="549"/>
      <c r="L2" s="549"/>
      <c r="M2" s="549"/>
      <c r="N2" s="549"/>
      <c r="O2" s="549"/>
      <c r="P2" s="549"/>
      <c r="Q2" s="549"/>
      <c r="R2" s="549"/>
      <c r="S2" s="549"/>
      <c r="T2" s="549"/>
      <c r="U2" s="549"/>
      <c r="V2" s="549"/>
      <c r="W2" s="549"/>
    </row>
    <row r="3" spans="1:27" ht="18.75" x14ac:dyDescent="0.25">
      <c r="A3" s="550" t="s">
        <v>775</v>
      </c>
      <c r="B3" s="550"/>
      <c r="C3" s="550"/>
      <c r="D3" s="550"/>
      <c r="E3" s="550"/>
      <c r="F3" s="550"/>
      <c r="G3" s="550"/>
      <c r="H3" s="550"/>
      <c r="I3" s="550"/>
      <c r="J3" s="550"/>
      <c r="K3" s="550"/>
      <c r="L3" s="550"/>
      <c r="M3" s="550"/>
      <c r="N3" s="550"/>
      <c r="O3" s="550"/>
      <c r="P3" s="550"/>
      <c r="Q3" s="550"/>
      <c r="R3" s="550"/>
      <c r="S3" s="550"/>
      <c r="T3" s="550"/>
      <c r="U3" s="550"/>
      <c r="V3" s="550"/>
      <c r="W3" s="550"/>
    </row>
    <row r="4" spans="1:27" ht="41.25" customHeight="1" x14ac:dyDescent="0.25">
      <c r="A4" s="625" t="s">
        <v>132</v>
      </c>
      <c r="B4" s="627" t="s">
        <v>3</v>
      </c>
      <c r="C4" s="629" t="s">
        <v>275</v>
      </c>
      <c r="D4" s="629" t="s">
        <v>276</v>
      </c>
      <c r="E4" s="627"/>
      <c r="F4" s="629" t="s">
        <v>277</v>
      </c>
      <c r="G4" s="627"/>
      <c r="H4" s="629" t="s">
        <v>278</v>
      </c>
      <c r="I4" s="629"/>
      <c r="J4" s="629"/>
      <c r="K4" s="629" t="s">
        <v>279</v>
      </c>
      <c r="L4" s="627"/>
      <c r="M4" s="629" t="s">
        <v>280</v>
      </c>
      <c r="N4" s="627"/>
      <c r="O4" s="629" t="s">
        <v>717</v>
      </c>
      <c r="P4" s="629"/>
      <c r="Q4" s="629" t="s">
        <v>718</v>
      </c>
      <c r="R4" s="629"/>
      <c r="S4" s="627" t="s">
        <v>282</v>
      </c>
      <c r="T4" s="627"/>
      <c r="U4" s="627"/>
      <c r="V4" s="627" t="s">
        <v>287</v>
      </c>
      <c r="W4" s="627"/>
      <c r="X4" s="627" t="s">
        <v>112</v>
      </c>
      <c r="Y4" s="627"/>
      <c r="Z4" s="627" t="s">
        <v>806</v>
      </c>
      <c r="AA4" s="627"/>
    </row>
    <row r="5" spans="1:27" ht="22.5" customHeight="1" x14ac:dyDescent="0.25">
      <c r="A5" s="626"/>
      <c r="B5" s="628"/>
      <c r="C5" s="628"/>
      <c r="D5" s="319" t="s">
        <v>284</v>
      </c>
      <c r="E5" s="319" t="s">
        <v>285</v>
      </c>
      <c r="F5" s="319" t="s">
        <v>284</v>
      </c>
      <c r="G5" s="319" t="s">
        <v>285</v>
      </c>
      <c r="H5" s="319" t="s">
        <v>284</v>
      </c>
      <c r="I5" s="319" t="s">
        <v>285</v>
      </c>
      <c r="J5" s="319" t="s">
        <v>112</v>
      </c>
      <c r="K5" s="319" t="s">
        <v>284</v>
      </c>
      <c r="L5" s="319" t="s">
        <v>285</v>
      </c>
      <c r="M5" s="319" t="s">
        <v>284</v>
      </c>
      <c r="N5" s="319" t="s">
        <v>285</v>
      </c>
      <c r="O5" s="319" t="s">
        <v>285</v>
      </c>
      <c r="P5" s="319" t="s">
        <v>112</v>
      </c>
      <c r="Q5" s="319" t="s">
        <v>284</v>
      </c>
      <c r="R5" s="319" t="s">
        <v>285</v>
      </c>
      <c r="S5" s="319" t="s">
        <v>284</v>
      </c>
      <c r="T5" s="319" t="s">
        <v>285</v>
      </c>
      <c r="U5" s="319" t="s">
        <v>112</v>
      </c>
      <c r="V5" s="319" t="s">
        <v>284</v>
      </c>
      <c r="W5" s="319" t="s">
        <v>285</v>
      </c>
      <c r="X5" s="454" t="s">
        <v>285</v>
      </c>
      <c r="Y5" s="454" t="s">
        <v>112</v>
      </c>
      <c r="Z5" s="454" t="s">
        <v>284</v>
      </c>
      <c r="AA5" s="454" t="s">
        <v>285</v>
      </c>
    </row>
    <row r="6" spans="1:27" x14ac:dyDescent="0.25">
      <c r="A6" s="84" t="s">
        <v>12</v>
      </c>
      <c r="B6" s="85">
        <v>549</v>
      </c>
      <c r="C6" s="85">
        <v>76</v>
      </c>
      <c r="D6" s="85">
        <v>126</v>
      </c>
      <c r="E6" s="85">
        <v>145</v>
      </c>
      <c r="F6" s="85">
        <v>1</v>
      </c>
      <c r="G6" s="85">
        <v>3</v>
      </c>
      <c r="H6" s="85">
        <v>5</v>
      </c>
      <c r="I6" s="85">
        <v>25</v>
      </c>
      <c r="J6" s="85">
        <v>4</v>
      </c>
      <c r="K6" s="85">
        <v>1</v>
      </c>
      <c r="L6" s="85">
        <v>5</v>
      </c>
      <c r="M6" s="85">
        <v>8</v>
      </c>
      <c r="N6" s="85">
        <v>25</v>
      </c>
      <c r="O6" s="85">
        <v>24</v>
      </c>
      <c r="P6" s="85">
        <v>1</v>
      </c>
      <c r="Q6" s="85">
        <v>4</v>
      </c>
      <c r="R6" s="85">
        <v>4</v>
      </c>
      <c r="S6" s="85">
        <v>2</v>
      </c>
      <c r="T6" s="85">
        <v>7</v>
      </c>
      <c r="U6" s="85">
        <v>1</v>
      </c>
      <c r="V6" s="85">
        <v>6</v>
      </c>
      <c r="W6" s="85">
        <v>28</v>
      </c>
      <c r="X6" s="85">
        <v>8</v>
      </c>
      <c r="Y6" s="85">
        <v>11</v>
      </c>
      <c r="Z6" s="85">
        <v>24</v>
      </c>
      <c r="AA6" s="85">
        <v>5</v>
      </c>
    </row>
    <row r="7" spans="1:27" s="455" customFormat="1" x14ac:dyDescent="0.25">
      <c r="A7" s="84" t="s">
        <v>133</v>
      </c>
      <c r="B7" s="85">
        <v>175</v>
      </c>
      <c r="C7" s="85">
        <v>18</v>
      </c>
      <c r="D7" s="85">
        <v>41</v>
      </c>
      <c r="E7" s="85">
        <v>51</v>
      </c>
      <c r="F7" s="85">
        <v>1</v>
      </c>
      <c r="G7" s="85">
        <v>3</v>
      </c>
      <c r="H7" s="85">
        <v>2</v>
      </c>
      <c r="I7" s="85">
        <v>4</v>
      </c>
      <c r="J7" s="85">
        <v>0</v>
      </c>
      <c r="K7" s="85">
        <f t="shared" ref="K7" si="0">SUM(K8:K13)</f>
        <v>0</v>
      </c>
      <c r="L7" s="85">
        <v>1</v>
      </c>
      <c r="M7" s="85">
        <v>4</v>
      </c>
      <c r="N7" s="85">
        <v>9</v>
      </c>
      <c r="O7" s="85">
        <v>7</v>
      </c>
      <c r="P7" s="85">
        <v>0</v>
      </c>
      <c r="Q7" s="85">
        <v>1</v>
      </c>
      <c r="R7" s="85">
        <v>2</v>
      </c>
      <c r="S7" s="85">
        <v>1</v>
      </c>
      <c r="T7" s="85">
        <v>1</v>
      </c>
      <c r="U7" s="85">
        <v>0</v>
      </c>
      <c r="V7" s="85">
        <v>4</v>
      </c>
      <c r="W7" s="85">
        <v>9</v>
      </c>
      <c r="X7" s="85">
        <f t="shared" ref="X7" si="1">SUM(X8:X13)</f>
        <v>0</v>
      </c>
      <c r="Y7" s="85">
        <v>1</v>
      </c>
      <c r="Z7" s="85">
        <v>12</v>
      </c>
      <c r="AA7" s="85">
        <v>3</v>
      </c>
    </row>
    <row r="8" spans="1:27" x14ac:dyDescent="0.25">
      <c r="A8" s="314" t="s">
        <v>134</v>
      </c>
      <c r="B8" s="85">
        <v>41</v>
      </c>
      <c r="C8" s="279">
        <v>6</v>
      </c>
      <c r="D8" s="279">
        <v>16</v>
      </c>
      <c r="E8" s="279">
        <v>7</v>
      </c>
      <c r="F8" s="279">
        <v>0</v>
      </c>
      <c r="G8" s="279">
        <v>0</v>
      </c>
      <c r="H8" s="279">
        <v>0</v>
      </c>
      <c r="I8" s="279">
        <v>1</v>
      </c>
      <c r="J8" s="279">
        <v>0</v>
      </c>
      <c r="K8" s="279">
        <v>0</v>
      </c>
      <c r="L8" s="279">
        <v>1</v>
      </c>
      <c r="M8" s="279">
        <v>1</v>
      </c>
      <c r="N8" s="279">
        <v>0</v>
      </c>
      <c r="O8" s="279">
        <v>0</v>
      </c>
      <c r="P8" s="279">
        <v>0</v>
      </c>
      <c r="Q8" s="279">
        <v>0</v>
      </c>
      <c r="R8" s="279">
        <v>0</v>
      </c>
      <c r="S8" s="279">
        <v>0</v>
      </c>
      <c r="T8" s="279">
        <v>0</v>
      </c>
      <c r="U8" s="279">
        <v>0</v>
      </c>
      <c r="V8" s="279">
        <v>0</v>
      </c>
      <c r="W8" s="279">
        <v>1</v>
      </c>
      <c r="X8" s="279">
        <v>0</v>
      </c>
      <c r="Y8" s="279">
        <v>1</v>
      </c>
      <c r="Z8" s="279">
        <v>5</v>
      </c>
      <c r="AA8" s="279">
        <v>2</v>
      </c>
    </row>
    <row r="9" spans="1:27" x14ac:dyDescent="0.25">
      <c r="A9" s="314" t="s">
        <v>135</v>
      </c>
      <c r="B9" s="85">
        <v>32</v>
      </c>
      <c r="C9" s="279">
        <v>3</v>
      </c>
      <c r="D9" s="279">
        <v>4</v>
      </c>
      <c r="E9" s="279">
        <v>12</v>
      </c>
      <c r="F9" s="279">
        <v>0</v>
      </c>
      <c r="G9" s="279">
        <v>0</v>
      </c>
      <c r="H9" s="279">
        <v>0</v>
      </c>
      <c r="I9" s="279">
        <v>0</v>
      </c>
      <c r="J9" s="279">
        <v>0</v>
      </c>
      <c r="K9" s="279">
        <v>0</v>
      </c>
      <c r="L9" s="279">
        <v>0</v>
      </c>
      <c r="M9" s="279">
        <v>1</v>
      </c>
      <c r="N9" s="279">
        <v>0</v>
      </c>
      <c r="O9" s="279">
        <v>0</v>
      </c>
      <c r="P9" s="279">
        <v>0</v>
      </c>
      <c r="Q9" s="279">
        <v>0</v>
      </c>
      <c r="R9" s="279">
        <v>1</v>
      </c>
      <c r="S9" s="279">
        <v>1</v>
      </c>
      <c r="T9" s="279">
        <v>0</v>
      </c>
      <c r="U9" s="279">
        <v>0</v>
      </c>
      <c r="V9" s="279">
        <v>0</v>
      </c>
      <c r="W9" s="279">
        <v>3</v>
      </c>
      <c r="X9" s="279">
        <v>0</v>
      </c>
      <c r="Y9" s="279">
        <v>0</v>
      </c>
      <c r="Z9" s="279">
        <v>6</v>
      </c>
      <c r="AA9" s="279">
        <v>1</v>
      </c>
    </row>
    <row r="10" spans="1:27" x14ac:dyDescent="0.25">
      <c r="A10" s="314" t="s">
        <v>136</v>
      </c>
      <c r="B10" s="85">
        <v>18</v>
      </c>
      <c r="C10" s="279">
        <v>4</v>
      </c>
      <c r="D10" s="279">
        <v>3</v>
      </c>
      <c r="E10" s="279">
        <v>4</v>
      </c>
      <c r="F10" s="279">
        <v>1</v>
      </c>
      <c r="G10" s="279">
        <v>0</v>
      </c>
      <c r="H10" s="279">
        <v>0</v>
      </c>
      <c r="I10" s="279">
        <v>0</v>
      </c>
      <c r="J10" s="279">
        <v>0</v>
      </c>
      <c r="K10" s="279">
        <v>0</v>
      </c>
      <c r="L10" s="279">
        <v>0</v>
      </c>
      <c r="M10" s="279">
        <v>0</v>
      </c>
      <c r="N10" s="279">
        <v>0</v>
      </c>
      <c r="O10" s="279">
        <v>4</v>
      </c>
      <c r="P10" s="279">
        <v>0</v>
      </c>
      <c r="Q10" s="279">
        <v>0</v>
      </c>
      <c r="R10" s="279">
        <v>0</v>
      </c>
      <c r="S10" s="279">
        <v>0</v>
      </c>
      <c r="T10" s="279">
        <v>1</v>
      </c>
      <c r="U10" s="279">
        <v>0</v>
      </c>
      <c r="V10" s="279">
        <v>0</v>
      </c>
      <c r="W10" s="279">
        <v>1</v>
      </c>
      <c r="X10" s="279">
        <v>0</v>
      </c>
      <c r="Y10" s="279">
        <v>0</v>
      </c>
      <c r="Z10" s="279">
        <v>0</v>
      </c>
      <c r="AA10" s="279">
        <v>0</v>
      </c>
    </row>
    <row r="11" spans="1:27" x14ac:dyDescent="0.25">
      <c r="A11" s="314" t="s">
        <v>137</v>
      </c>
      <c r="B11" s="85">
        <v>18</v>
      </c>
      <c r="C11" s="279">
        <v>2</v>
      </c>
      <c r="D11" s="279">
        <v>5</v>
      </c>
      <c r="E11" s="279">
        <v>4</v>
      </c>
      <c r="F11" s="279">
        <v>0</v>
      </c>
      <c r="G11" s="279">
        <v>0</v>
      </c>
      <c r="H11" s="279">
        <v>0</v>
      </c>
      <c r="I11" s="279">
        <v>2</v>
      </c>
      <c r="J11" s="279">
        <v>0</v>
      </c>
      <c r="K11" s="279">
        <v>0</v>
      </c>
      <c r="L11" s="279">
        <v>0</v>
      </c>
      <c r="M11" s="279">
        <v>0</v>
      </c>
      <c r="N11" s="279">
        <v>1</v>
      </c>
      <c r="O11" s="279">
        <v>1</v>
      </c>
      <c r="P11" s="279">
        <v>0</v>
      </c>
      <c r="Q11" s="279">
        <v>1</v>
      </c>
      <c r="R11" s="279">
        <v>0</v>
      </c>
      <c r="S11" s="279">
        <v>0</v>
      </c>
      <c r="T11" s="279">
        <v>0</v>
      </c>
      <c r="U11" s="279">
        <v>0</v>
      </c>
      <c r="V11" s="279">
        <v>2</v>
      </c>
      <c r="W11" s="279">
        <v>0</v>
      </c>
      <c r="X11" s="279">
        <v>0</v>
      </c>
      <c r="Y11" s="279">
        <v>0</v>
      </c>
      <c r="Z11" s="279">
        <v>0</v>
      </c>
      <c r="AA11" s="279">
        <v>0</v>
      </c>
    </row>
    <row r="12" spans="1:27" x14ac:dyDescent="0.25">
      <c r="A12" s="314" t="s">
        <v>138</v>
      </c>
      <c r="B12" s="85">
        <v>33</v>
      </c>
      <c r="C12" s="279">
        <v>1</v>
      </c>
      <c r="D12" s="279">
        <v>7</v>
      </c>
      <c r="E12" s="279">
        <v>14</v>
      </c>
      <c r="F12" s="279">
        <v>0</v>
      </c>
      <c r="G12" s="279">
        <v>0</v>
      </c>
      <c r="H12" s="279">
        <v>1</v>
      </c>
      <c r="I12" s="279">
        <v>0</v>
      </c>
      <c r="J12" s="279">
        <v>0</v>
      </c>
      <c r="K12" s="279">
        <v>0</v>
      </c>
      <c r="L12" s="279">
        <v>0</v>
      </c>
      <c r="M12" s="279">
        <v>0</v>
      </c>
      <c r="N12" s="279">
        <v>4</v>
      </c>
      <c r="O12" s="279">
        <v>1</v>
      </c>
      <c r="P12" s="279">
        <v>0</v>
      </c>
      <c r="Q12" s="279">
        <v>0</v>
      </c>
      <c r="R12" s="279">
        <v>1</v>
      </c>
      <c r="S12" s="279">
        <v>0</v>
      </c>
      <c r="T12" s="279">
        <v>0</v>
      </c>
      <c r="U12" s="279">
        <v>0</v>
      </c>
      <c r="V12" s="279">
        <v>1</v>
      </c>
      <c r="W12" s="279">
        <v>3</v>
      </c>
      <c r="X12" s="279">
        <v>0</v>
      </c>
      <c r="Y12" s="279">
        <v>0</v>
      </c>
      <c r="Z12" s="279">
        <v>0</v>
      </c>
      <c r="AA12" s="279">
        <v>0</v>
      </c>
    </row>
    <row r="13" spans="1:27" x14ac:dyDescent="0.25">
      <c r="A13" s="314" t="s">
        <v>139</v>
      </c>
      <c r="B13" s="85">
        <v>33</v>
      </c>
      <c r="C13" s="279">
        <v>2</v>
      </c>
      <c r="D13" s="279">
        <v>6</v>
      </c>
      <c r="E13" s="279">
        <v>10</v>
      </c>
      <c r="F13" s="279">
        <v>0</v>
      </c>
      <c r="G13" s="279">
        <v>3</v>
      </c>
      <c r="H13" s="279">
        <v>1</v>
      </c>
      <c r="I13" s="279">
        <v>1</v>
      </c>
      <c r="J13" s="279">
        <v>0</v>
      </c>
      <c r="K13" s="279">
        <v>0</v>
      </c>
      <c r="L13" s="279">
        <v>0</v>
      </c>
      <c r="M13" s="279">
        <v>2</v>
      </c>
      <c r="N13" s="279">
        <v>4</v>
      </c>
      <c r="O13" s="279">
        <v>1</v>
      </c>
      <c r="P13" s="279">
        <v>0</v>
      </c>
      <c r="Q13" s="279">
        <v>0</v>
      </c>
      <c r="R13" s="279">
        <v>0</v>
      </c>
      <c r="S13" s="279">
        <v>0</v>
      </c>
      <c r="T13" s="279">
        <v>0</v>
      </c>
      <c r="U13" s="279">
        <v>0</v>
      </c>
      <c r="V13" s="279">
        <v>1</v>
      </c>
      <c r="W13" s="279">
        <v>1</v>
      </c>
      <c r="X13" s="279">
        <v>0</v>
      </c>
      <c r="Y13" s="279">
        <v>0</v>
      </c>
      <c r="Z13" s="279">
        <v>1</v>
      </c>
      <c r="AA13" s="279">
        <v>0</v>
      </c>
    </row>
    <row r="14" spans="1:27" x14ac:dyDescent="0.25">
      <c r="A14" s="84" t="s">
        <v>140</v>
      </c>
      <c r="B14" s="85">
        <v>286</v>
      </c>
      <c r="C14" s="85">
        <v>42</v>
      </c>
      <c r="D14" s="85">
        <v>66</v>
      </c>
      <c r="E14" s="85">
        <v>88</v>
      </c>
      <c r="F14" s="85">
        <v>0</v>
      </c>
      <c r="G14" s="85">
        <f t="shared" ref="G14:J14" si="2">SUM(G15:G20)</f>
        <v>0</v>
      </c>
      <c r="H14" s="85">
        <v>3</v>
      </c>
      <c r="I14" s="85">
        <v>12</v>
      </c>
      <c r="J14" s="85">
        <f t="shared" si="2"/>
        <v>0</v>
      </c>
      <c r="K14" s="85">
        <v>1</v>
      </c>
      <c r="L14" s="85">
        <v>4</v>
      </c>
      <c r="M14" s="85">
        <v>4</v>
      </c>
      <c r="N14" s="85">
        <v>15</v>
      </c>
      <c r="O14" s="85">
        <v>6</v>
      </c>
      <c r="P14" s="85">
        <v>0</v>
      </c>
      <c r="Q14" s="85">
        <v>2</v>
      </c>
      <c r="R14" s="85">
        <v>2</v>
      </c>
      <c r="S14" s="85">
        <v>1</v>
      </c>
      <c r="T14" s="85">
        <v>6</v>
      </c>
      <c r="U14" s="85">
        <v>1</v>
      </c>
      <c r="V14" s="85">
        <v>2</v>
      </c>
      <c r="W14" s="85">
        <v>16</v>
      </c>
      <c r="X14" s="85">
        <f t="shared" ref="X14" si="3">SUM(X15:X20)</f>
        <v>1</v>
      </c>
      <c r="Y14" s="85">
        <v>3</v>
      </c>
      <c r="Z14" s="85">
        <v>9</v>
      </c>
      <c r="AA14" s="85">
        <v>2</v>
      </c>
    </row>
    <row r="15" spans="1:27" x14ac:dyDescent="0.25">
      <c r="A15" s="314" t="s">
        <v>141</v>
      </c>
      <c r="B15" s="85">
        <v>42</v>
      </c>
      <c r="C15" s="279">
        <v>1</v>
      </c>
      <c r="D15" s="279">
        <v>13</v>
      </c>
      <c r="E15" s="279">
        <v>14</v>
      </c>
      <c r="F15" s="279">
        <v>0</v>
      </c>
      <c r="G15" s="279">
        <v>0</v>
      </c>
      <c r="H15" s="279">
        <v>0</v>
      </c>
      <c r="I15" s="279">
        <v>4</v>
      </c>
      <c r="J15" s="279">
        <v>0</v>
      </c>
      <c r="K15" s="279">
        <v>1</v>
      </c>
      <c r="L15" s="279">
        <v>0</v>
      </c>
      <c r="M15" s="279">
        <v>0</v>
      </c>
      <c r="N15" s="279">
        <v>2</v>
      </c>
      <c r="O15" s="279">
        <v>0</v>
      </c>
      <c r="P15" s="279">
        <v>0</v>
      </c>
      <c r="Q15" s="279">
        <v>0</v>
      </c>
      <c r="R15" s="279">
        <v>1</v>
      </c>
      <c r="S15" s="279">
        <v>0</v>
      </c>
      <c r="T15" s="279">
        <v>2</v>
      </c>
      <c r="U15" s="279">
        <v>0</v>
      </c>
      <c r="V15" s="279">
        <v>0</v>
      </c>
      <c r="W15" s="279">
        <v>2</v>
      </c>
      <c r="X15" s="279">
        <v>0</v>
      </c>
      <c r="Y15" s="279">
        <v>0</v>
      </c>
      <c r="Z15" s="279">
        <v>2</v>
      </c>
      <c r="AA15" s="279">
        <v>0</v>
      </c>
    </row>
    <row r="16" spans="1:27" x14ac:dyDescent="0.25">
      <c r="A16" s="314" t="s">
        <v>142</v>
      </c>
      <c r="B16" s="85">
        <v>55</v>
      </c>
      <c r="C16" s="279">
        <v>9</v>
      </c>
      <c r="D16" s="279">
        <v>9</v>
      </c>
      <c r="E16" s="279">
        <v>17</v>
      </c>
      <c r="F16" s="279">
        <v>0</v>
      </c>
      <c r="G16" s="279">
        <v>0</v>
      </c>
      <c r="H16" s="279">
        <v>1</v>
      </c>
      <c r="I16" s="279">
        <v>1</v>
      </c>
      <c r="J16" s="279">
        <v>0</v>
      </c>
      <c r="K16" s="279">
        <v>0</v>
      </c>
      <c r="L16" s="279">
        <v>1</v>
      </c>
      <c r="M16" s="279">
        <v>4</v>
      </c>
      <c r="N16" s="279">
        <v>2</v>
      </c>
      <c r="O16" s="279">
        <v>2</v>
      </c>
      <c r="P16" s="279">
        <v>0</v>
      </c>
      <c r="Q16" s="279">
        <v>0</v>
      </c>
      <c r="R16" s="279">
        <v>0</v>
      </c>
      <c r="S16" s="279">
        <v>0</v>
      </c>
      <c r="T16" s="279">
        <v>1</v>
      </c>
      <c r="U16" s="279">
        <v>0</v>
      </c>
      <c r="V16" s="279">
        <v>0</v>
      </c>
      <c r="W16" s="279">
        <v>8</v>
      </c>
      <c r="X16" s="279">
        <v>0</v>
      </c>
      <c r="Y16" s="279">
        <v>0</v>
      </c>
      <c r="Z16" s="279">
        <v>0</v>
      </c>
      <c r="AA16" s="279">
        <v>0</v>
      </c>
    </row>
    <row r="17" spans="1:27" x14ac:dyDescent="0.25">
      <c r="A17" s="314" t="s">
        <v>143</v>
      </c>
      <c r="B17" s="85">
        <v>45</v>
      </c>
      <c r="C17" s="279">
        <v>9</v>
      </c>
      <c r="D17" s="279">
        <v>8</v>
      </c>
      <c r="E17" s="279">
        <v>11</v>
      </c>
      <c r="F17" s="279">
        <v>0</v>
      </c>
      <c r="G17" s="279">
        <v>0</v>
      </c>
      <c r="H17" s="279">
        <v>0</v>
      </c>
      <c r="I17" s="279">
        <v>5</v>
      </c>
      <c r="J17" s="279">
        <v>0</v>
      </c>
      <c r="K17" s="279">
        <v>0</v>
      </c>
      <c r="L17" s="279">
        <v>1</v>
      </c>
      <c r="M17" s="279">
        <v>0</v>
      </c>
      <c r="N17" s="279">
        <v>1</v>
      </c>
      <c r="O17" s="279">
        <v>0</v>
      </c>
      <c r="P17" s="279">
        <v>0</v>
      </c>
      <c r="Q17" s="279">
        <v>2</v>
      </c>
      <c r="R17" s="279">
        <v>0</v>
      </c>
      <c r="S17" s="279">
        <v>0</v>
      </c>
      <c r="T17" s="279">
        <v>1</v>
      </c>
      <c r="U17" s="279">
        <v>0</v>
      </c>
      <c r="V17" s="279">
        <v>1</v>
      </c>
      <c r="W17" s="279">
        <v>2</v>
      </c>
      <c r="X17" s="279">
        <v>0</v>
      </c>
      <c r="Y17" s="279">
        <v>0</v>
      </c>
      <c r="Z17" s="279">
        <v>3</v>
      </c>
      <c r="AA17" s="279">
        <v>1</v>
      </c>
    </row>
    <row r="18" spans="1:27" x14ac:dyDescent="0.25">
      <c r="A18" s="314" t="s">
        <v>144</v>
      </c>
      <c r="B18" s="85">
        <v>37</v>
      </c>
      <c r="C18" s="279">
        <v>6</v>
      </c>
      <c r="D18" s="279">
        <v>6</v>
      </c>
      <c r="E18" s="279">
        <v>13</v>
      </c>
      <c r="F18" s="279">
        <v>0</v>
      </c>
      <c r="G18" s="279">
        <v>0</v>
      </c>
      <c r="H18" s="279">
        <v>2</v>
      </c>
      <c r="I18" s="279">
        <v>1</v>
      </c>
      <c r="J18" s="279">
        <v>0</v>
      </c>
      <c r="K18" s="279">
        <v>0</v>
      </c>
      <c r="L18" s="279">
        <v>2</v>
      </c>
      <c r="M18" s="279">
        <v>0</v>
      </c>
      <c r="N18" s="279">
        <v>3</v>
      </c>
      <c r="O18" s="279">
        <v>0</v>
      </c>
      <c r="P18" s="279">
        <v>0</v>
      </c>
      <c r="Q18" s="279">
        <v>0</v>
      </c>
      <c r="R18" s="279">
        <v>0</v>
      </c>
      <c r="S18" s="279">
        <v>0</v>
      </c>
      <c r="T18" s="279">
        <v>2</v>
      </c>
      <c r="U18" s="279">
        <v>0</v>
      </c>
      <c r="V18" s="279">
        <v>0</v>
      </c>
      <c r="W18" s="279">
        <v>2</v>
      </c>
      <c r="X18" s="279">
        <v>0</v>
      </c>
      <c r="Y18" s="279">
        <v>0</v>
      </c>
      <c r="Z18" s="279">
        <v>0</v>
      </c>
      <c r="AA18" s="279">
        <v>0</v>
      </c>
    </row>
    <row r="19" spans="1:27" x14ac:dyDescent="0.25">
      <c r="A19" s="314" t="s">
        <v>145</v>
      </c>
      <c r="B19" s="85">
        <v>57</v>
      </c>
      <c r="C19" s="279">
        <v>4</v>
      </c>
      <c r="D19" s="279">
        <v>15</v>
      </c>
      <c r="E19" s="279">
        <v>18</v>
      </c>
      <c r="F19" s="279">
        <v>0</v>
      </c>
      <c r="G19" s="279">
        <v>0</v>
      </c>
      <c r="H19" s="279">
        <v>0</v>
      </c>
      <c r="I19" s="279">
        <v>1</v>
      </c>
      <c r="J19" s="279">
        <v>0</v>
      </c>
      <c r="K19" s="279">
        <v>0</v>
      </c>
      <c r="L19" s="279">
        <v>0</v>
      </c>
      <c r="M19" s="279">
        <v>0</v>
      </c>
      <c r="N19" s="279">
        <v>5</v>
      </c>
      <c r="O19" s="279">
        <v>4</v>
      </c>
      <c r="P19" s="279">
        <v>0</v>
      </c>
      <c r="Q19" s="279">
        <v>0</v>
      </c>
      <c r="R19" s="279">
        <v>1</v>
      </c>
      <c r="S19" s="279">
        <v>1</v>
      </c>
      <c r="T19" s="279">
        <v>0</v>
      </c>
      <c r="U19" s="279">
        <v>1</v>
      </c>
      <c r="V19" s="279">
        <v>0</v>
      </c>
      <c r="W19" s="279">
        <v>1</v>
      </c>
      <c r="X19" s="279">
        <v>1</v>
      </c>
      <c r="Y19" s="279">
        <v>1</v>
      </c>
      <c r="Z19" s="279">
        <v>3</v>
      </c>
      <c r="AA19" s="279">
        <v>1</v>
      </c>
    </row>
    <row r="20" spans="1:27" x14ac:dyDescent="0.25">
      <c r="A20" s="314" t="s">
        <v>146</v>
      </c>
      <c r="B20" s="85">
        <v>50</v>
      </c>
      <c r="C20" s="279">
        <v>13</v>
      </c>
      <c r="D20" s="279">
        <v>15</v>
      </c>
      <c r="E20" s="279">
        <v>15</v>
      </c>
      <c r="F20" s="279">
        <v>0</v>
      </c>
      <c r="G20" s="279">
        <v>0</v>
      </c>
      <c r="H20" s="279">
        <v>0</v>
      </c>
      <c r="I20" s="279">
        <v>0</v>
      </c>
      <c r="J20" s="279">
        <v>0</v>
      </c>
      <c r="K20" s="279">
        <v>0</v>
      </c>
      <c r="L20" s="279">
        <v>0</v>
      </c>
      <c r="M20" s="279">
        <v>0</v>
      </c>
      <c r="N20" s="279">
        <v>2</v>
      </c>
      <c r="O20" s="279">
        <v>0</v>
      </c>
      <c r="P20" s="279">
        <v>0</v>
      </c>
      <c r="Q20" s="279">
        <v>0</v>
      </c>
      <c r="R20" s="279">
        <v>0</v>
      </c>
      <c r="S20" s="279">
        <v>0</v>
      </c>
      <c r="T20" s="279">
        <v>0</v>
      </c>
      <c r="U20" s="279">
        <v>0</v>
      </c>
      <c r="V20" s="279">
        <v>1</v>
      </c>
      <c r="W20" s="279">
        <v>1</v>
      </c>
      <c r="X20" s="279">
        <v>0</v>
      </c>
      <c r="Y20" s="279">
        <v>2</v>
      </c>
      <c r="Z20" s="279">
        <v>1</v>
      </c>
      <c r="AA20" s="279">
        <v>0</v>
      </c>
    </row>
    <row r="21" spans="1:27" s="455" customFormat="1" x14ac:dyDescent="0.25">
      <c r="A21" s="84" t="s">
        <v>112</v>
      </c>
      <c r="B21" s="85">
        <v>88</v>
      </c>
      <c r="C21" s="85">
        <v>16</v>
      </c>
      <c r="D21" s="85">
        <v>19</v>
      </c>
      <c r="E21" s="85">
        <v>6</v>
      </c>
      <c r="F21" s="85">
        <v>0</v>
      </c>
      <c r="G21" s="85">
        <v>0</v>
      </c>
      <c r="H21" s="85">
        <v>0</v>
      </c>
      <c r="I21" s="85">
        <v>9</v>
      </c>
      <c r="J21" s="85">
        <v>4</v>
      </c>
      <c r="K21" s="85">
        <v>0</v>
      </c>
      <c r="L21" s="85">
        <v>0</v>
      </c>
      <c r="M21" s="85">
        <v>0</v>
      </c>
      <c r="N21" s="85">
        <v>1</v>
      </c>
      <c r="O21" s="85">
        <v>11</v>
      </c>
      <c r="P21" s="85">
        <v>1</v>
      </c>
      <c r="Q21" s="85">
        <v>1</v>
      </c>
      <c r="R21" s="85">
        <v>0</v>
      </c>
      <c r="S21" s="85">
        <v>0</v>
      </c>
      <c r="T21" s="85">
        <v>0</v>
      </c>
      <c r="U21" s="85">
        <v>0</v>
      </c>
      <c r="V21" s="85">
        <v>0</v>
      </c>
      <c r="W21" s="85">
        <v>3</v>
      </c>
      <c r="X21" s="85">
        <v>7</v>
      </c>
      <c r="Y21" s="85">
        <v>7</v>
      </c>
      <c r="Z21" s="85">
        <v>3</v>
      </c>
      <c r="AA21" s="85">
        <v>0</v>
      </c>
    </row>
    <row r="22" spans="1:27" x14ac:dyDescent="0.25">
      <c r="A22" s="624" t="s">
        <v>960</v>
      </c>
      <c r="B22" s="624"/>
      <c r="C22" s="624"/>
      <c r="D22" s="624"/>
      <c r="E22" s="624"/>
      <c r="F22" s="624"/>
      <c r="G22" s="624"/>
      <c r="H22" s="624"/>
      <c r="I22" s="624"/>
      <c r="J22" s="624"/>
      <c r="K22" s="624"/>
      <c r="L22" s="624"/>
      <c r="M22" s="624"/>
      <c r="N22" s="624"/>
      <c r="O22" s="624"/>
      <c r="P22" s="624"/>
      <c r="Q22" s="624"/>
      <c r="R22" s="624"/>
      <c r="S22" s="624"/>
      <c r="T22" s="624"/>
      <c r="U22" s="624"/>
      <c r="V22" s="624"/>
      <c r="W22" s="230"/>
      <c r="X22" s="230"/>
    </row>
  </sheetData>
  <mergeCells count="18">
    <mergeCell ref="A1:W1"/>
    <mergeCell ref="A2:W2"/>
    <mergeCell ref="A3:W3"/>
    <mergeCell ref="X4:Y4"/>
    <mergeCell ref="Z4:AA4"/>
    <mergeCell ref="A22:V22"/>
    <mergeCell ref="A4:A5"/>
    <mergeCell ref="B4:B5"/>
    <mergeCell ref="C4:C5"/>
    <mergeCell ref="D4:E4"/>
    <mergeCell ref="F4:G4"/>
    <mergeCell ref="K4:L4"/>
    <mergeCell ref="M4:N4"/>
    <mergeCell ref="Q4:R4"/>
    <mergeCell ref="V4:W4"/>
    <mergeCell ref="H4:J4"/>
    <mergeCell ref="S4:U4"/>
    <mergeCell ref="O4:P4"/>
  </mergeCells>
  <hyperlinks>
    <hyperlink ref="X1" location="INDEX!A1" display="Back to Index" xr:uid="{AD1DDE22-1908-40DF-9447-C570454C854C}"/>
  </hyperlinks>
  <pageMargins left="0.25" right="0.25" top="0.75" bottom="0.75" header="0.3" footer="0.3"/>
  <pageSetup scale="54" fitToHeight="0" orientation="landscape" r:id="rId1"/>
  <ignoredErrors>
    <ignoredError sqref="G14 J14 X14" formulaRange="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6982E-B81E-44B6-9FC2-702FEC9E146B}">
  <sheetPr>
    <tabColor theme="9"/>
    <pageSetUpPr fitToPage="1"/>
  </sheetPr>
  <dimension ref="A1:Q112"/>
  <sheetViews>
    <sheetView topLeftCell="A74" workbookViewId="0">
      <selection activeCell="C106" sqref="C106"/>
    </sheetView>
  </sheetViews>
  <sheetFormatPr defaultRowHeight="15" x14ac:dyDescent="0.25"/>
  <cols>
    <col min="1" max="1" width="47.140625" bestFit="1" customWidth="1"/>
    <col min="2" max="2" width="53.28515625" customWidth="1"/>
    <col min="11" max="11" width="9.140625" style="59"/>
    <col min="12" max="14" width="9.140625" style="144"/>
    <col min="15" max="15" width="12.7109375" bestFit="1" customWidth="1"/>
  </cols>
  <sheetData>
    <row r="1" spans="1:17" ht="18.75" x14ac:dyDescent="0.25">
      <c r="A1" s="549" t="s">
        <v>288</v>
      </c>
      <c r="B1" s="549"/>
      <c r="C1" s="549"/>
      <c r="D1" s="549"/>
      <c r="E1" s="549"/>
      <c r="F1" s="549"/>
      <c r="G1" s="549"/>
      <c r="H1" s="549"/>
      <c r="I1" s="549"/>
      <c r="J1" s="549"/>
      <c r="K1" s="549"/>
      <c r="L1"/>
      <c r="O1" s="222" t="s">
        <v>648</v>
      </c>
    </row>
    <row r="2" spans="1:17" ht="18.75" x14ac:dyDescent="0.25">
      <c r="A2" s="549" t="s">
        <v>1</v>
      </c>
      <c r="B2" s="549"/>
      <c r="C2" s="549"/>
      <c r="D2" s="549"/>
      <c r="E2" s="549"/>
      <c r="F2" s="549"/>
      <c r="G2" s="549"/>
      <c r="H2" s="549"/>
      <c r="I2" s="549"/>
      <c r="J2" s="549"/>
      <c r="K2" s="549"/>
      <c r="L2"/>
    </row>
    <row r="3" spans="1:17" ht="18.75" x14ac:dyDescent="0.25">
      <c r="A3" s="550" t="s">
        <v>776</v>
      </c>
      <c r="B3" s="550"/>
      <c r="C3" s="550"/>
      <c r="D3" s="550"/>
      <c r="E3" s="550"/>
      <c r="F3" s="550"/>
      <c r="G3" s="550"/>
      <c r="H3" s="550"/>
      <c r="I3" s="550"/>
      <c r="J3" s="550"/>
      <c r="K3" s="550"/>
      <c r="L3"/>
    </row>
    <row r="4" spans="1:17" x14ac:dyDescent="0.25">
      <c r="A4" s="584" t="s">
        <v>289</v>
      </c>
      <c r="B4" s="584"/>
      <c r="C4" s="160" t="s">
        <v>3</v>
      </c>
      <c r="D4" s="160" t="s">
        <v>4</v>
      </c>
      <c r="E4" s="160" t="s">
        <v>5</v>
      </c>
      <c r="F4" s="160" t="s">
        <v>6</v>
      </c>
      <c r="G4" s="160" t="s">
        <v>7</v>
      </c>
      <c r="H4" s="160" t="s">
        <v>8</v>
      </c>
      <c r="I4" s="160" t="s">
        <v>9</v>
      </c>
      <c r="J4" s="160" t="s">
        <v>10</v>
      </c>
      <c r="K4" s="160" t="s">
        <v>11</v>
      </c>
      <c r="L4" s="160" t="s">
        <v>672</v>
      </c>
      <c r="M4" s="424" t="s">
        <v>750</v>
      </c>
      <c r="N4" s="236"/>
    </row>
    <row r="5" spans="1:17" x14ac:dyDescent="0.25">
      <c r="A5" s="84" t="s">
        <v>12</v>
      </c>
      <c r="B5" s="84" t="s">
        <v>3</v>
      </c>
      <c r="C5" s="85">
        <f t="shared" ref="C5:L5" si="0">SUM(C6,C9,C12,C23,C24,C34,C47,C52,C53,C75,C76,C77,C80,C94,C99,C100,C106,C107,C108)</f>
        <v>549</v>
      </c>
      <c r="D5" s="85">
        <v>51</v>
      </c>
      <c r="E5" s="85">
        <f t="shared" si="0"/>
        <v>41</v>
      </c>
      <c r="F5" s="85">
        <f t="shared" si="0"/>
        <v>66</v>
      </c>
      <c r="G5" s="85">
        <f t="shared" si="0"/>
        <v>46</v>
      </c>
      <c r="H5" s="85">
        <f t="shared" si="0"/>
        <v>57</v>
      </c>
      <c r="I5" s="85">
        <f t="shared" si="0"/>
        <v>48</v>
      </c>
      <c r="J5" s="85">
        <f t="shared" si="0"/>
        <v>46</v>
      </c>
      <c r="K5" s="273">
        <f t="shared" si="0"/>
        <v>73</v>
      </c>
      <c r="L5" s="85">
        <f t="shared" si="0"/>
        <v>61</v>
      </c>
      <c r="M5" s="85">
        <v>60</v>
      </c>
      <c r="N5" s="440"/>
    </row>
    <row r="6" spans="1:17" x14ac:dyDescent="0.25">
      <c r="A6" s="630" t="s">
        <v>290</v>
      </c>
      <c r="B6" s="84" t="s">
        <v>3</v>
      </c>
      <c r="C6" s="85">
        <f>SUM(D6:M6)</f>
        <v>14</v>
      </c>
      <c r="D6" s="85">
        <f>SUM(D7:D8)</f>
        <v>0</v>
      </c>
      <c r="E6" s="85">
        <f t="shared" ref="E6:M6" si="1">SUM(E7:E8)</f>
        <v>4</v>
      </c>
      <c r="F6" s="85">
        <f t="shared" si="1"/>
        <v>0</v>
      </c>
      <c r="G6" s="85">
        <f t="shared" si="1"/>
        <v>1</v>
      </c>
      <c r="H6" s="85">
        <f t="shared" si="1"/>
        <v>2</v>
      </c>
      <c r="I6" s="85">
        <f t="shared" si="1"/>
        <v>0</v>
      </c>
      <c r="J6" s="85">
        <f t="shared" si="1"/>
        <v>1</v>
      </c>
      <c r="K6" s="85">
        <f t="shared" si="1"/>
        <v>4</v>
      </c>
      <c r="L6" s="85">
        <f t="shared" si="1"/>
        <v>1</v>
      </c>
      <c r="M6" s="85">
        <f t="shared" si="1"/>
        <v>1</v>
      </c>
      <c r="N6" s="440"/>
    </row>
    <row r="7" spans="1:17" x14ac:dyDescent="0.25">
      <c r="A7" s="630"/>
      <c r="B7" s="314" t="s">
        <v>291</v>
      </c>
      <c r="C7" s="273">
        <f>SUM(D7:M7)</f>
        <v>8</v>
      </c>
      <c r="D7" s="279">
        <v>0</v>
      </c>
      <c r="E7" s="279">
        <v>1</v>
      </c>
      <c r="F7" s="279">
        <v>0</v>
      </c>
      <c r="G7" s="279">
        <v>1</v>
      </c>
      <c r="H7" s="279">
        <v>2</v>
      </c>
      <c r="I7" s="279">
        <v>0</v>
      </c>
      <c r="J7" s="279">
        <v>0</v>
      </c>
      <c r="K7" s="279">
        <v>2</v>
      </c>
      <c r="L7" s="279">
        <v>1</v>
      </c>
      <c r="M7" s="279">
        <v>1</v>
      </c>
      <c r="N7" s="238"/>
    </row>
    <row r="8" spans="1:17" x14ac:dyDescent="0.25">
      <c r="A8" s="630"/>
      <c r="B8" s="314" t="s">
        <v>292</v>
      </c>
      <c r="C8" s="273">
        <f>SUM(D8:M8)</f>
        <v>6</v>
      </c>
      <c r="D8" s="279">
        <v>0</v>
      </c>
      <c r="E8" s="279">
        <v>3</v>
      </c>
      <c r="F8" s="279">
        <v>0</v>
      </c>
      <c r="G8" s="279">
        <v>0</v>
      </c>
      <c r="H8" s="279">
        <v>0</v>
      </c>
      <c r="I8" s="279">
        <v>0</v>
      </c>
      <c r="J8" s="279">
        <v>1</v>
      </c>
      <c r="K8" s="279">
        <v>2</v>
      </c>
      <c r="L8" s="279">
        <v>0</v>
      </c>
      <c r="M8" s="279">
        <v>0</v>
      </c>
      <c r="N8" s="238"/>
    </row>
    <row r="9" spans="1:17" x14ac:dyDescent="0.25">
      <c r="A9" s="630" t="s">
        <v>293</v>
      </c>
      <c r="B9" s="84" t="s">
        <v>3</v>
      </c>
      <c r="C9" s="85">
        <f>SUM(D9:M9)</f>
        <v>2</v>
      </c>
      <c r="D9" s="85">
        <f>SUM(D10:D11)</f>
        <v>0</v>
      </c>
      <c r="E9" s="85">
        <f t="shared" ref="E9:M9" si="2">SUM(E10:E11)</f>
        <v>0</v>
      </c>
      <c r="F9" s="85">
        <f t="shared" si="2"/>
        <v>0</v>
      </c>
      <c r="G9" s="85">
        <f t="shared" si="2"/>
        <v>0</v>
      </c>
      <c r="H9" s="85">
        <f t="shared" si="2"/>
        <v>0</v>
      </c>
      <c r="I9" s="85">
        <f t="shared" si="2"/>
        <v>0</v>
      </c>
      <c r="J9" s="85">
        <f t="shared" si="2"/>
        <v>0</v>
      </c>
      <c r="K9" s="85">
        <f t="shared" si="2"/>
        <v>1</v>
      </c>
      <c r="L9" s="85">
        <f t="shared" si="2"/>
        <v>1</v>
      </c>
      <c r="M9" s="85">
        <f t="shared" si="2"/>
        <v>0</v>
      </c>
      <c r="N9" s="440"/>
    </row>
    <row r="10" spans="1:17" s="144" customFormat="1" x14ac:dyDescent="0.25">
      <c r="A10" s="630"/>
      <c r="B10" s="444" t="s">
        <v>961</v>
      </c>
      <c r="C10" s="85">
        <f t="shared" ref="C10:C11" si="3">SUM(D10:M10)</f>
        <v>1</v>
      </c>
      <c r="D10" s="279">
        <v>0</v>
      </c>
      <c r="E10" s="279">
        <v>0</v>
      </c>
      <c r="F10" s="279">
        <v>0</v>
      </c>
      <c r="G10" s="279">
        <v>0</v>
      </c>
      <c r="H10" s="279">
        <v>0</v>
      </c>
      <c r="I10" s="279">
        <v>0</v>
      </c>
      <c r="J10" s="279">
        <v>0</v>
      </c>
      <c r="K10" s="279">
        <v>1</v>
      </c>
      <c r="L10" s="279">
        <v>0</v>
      </c>
      <c r="M10" s="279">
        <v>0</v>
      </c>
      <c r="N10" s="238"/>
    </row>
    <row r="11" spans="1:17" x14ac:dyDescent="0.25">
      <c r="A11" s="630"/>
      <c r="B11" s="314" t="s">
        <v>372</v>
      </c>
      <c r="C11" s="85">
        <f t="shared" si="3"/>
        <v>1</v>
      </c>
      <c r="D11" s="279">
        <v>0</v>
      </c>
      <c r="E11" s="279">
        <v>0</v>
      </c>
      <c r="F11" s="279">
        <v>0</v>
      </c>
      <c r="G11" s="279">
        <v>0</v>
      </c>
      <c r="H11" s="279">
        <v>0</v>
      </c>
      <c r="I11" s="279">
        <v>0</v>
      </c>
      <c r="J11" s="279">
        <v>0</v>
      </c>
      <c r="K11" s="279">
        <v>0</v>
      </c>
      <c r="L11" s="279">
        <v>1</v>
      </c>
      <c r="M11" s="279">
        <v>0</v>
      </c>
      <c r="N11" s="238"/>
    </row>
    <row r="12" spans="1:17" x14ac:dyDescent="0.25">
      <c r="A12" s="630" t="s">
        <v>294</v>
      </c>
      <c r="B12" s="84" t="s">
        <v>3</v>
      </c>
      <c r="C12" s="85">
        <f t="shared" ref="C12:M12" si="4">SUM(C13:C22)</f>
        <v>50</v>
      </c>
      <c r="D12" s="85">
        <f t="shared" si="4"/>
        <v>3</v>
      </c>
      <c r="E12" s="85">
        <f t="shared" si="4"/>
        <v>5</v>
      </c>
      <c r="F12" s="85">
        <f t="shared" si="4"/>
        <v>4</v>
      </c>
      <c r="G12" s="85">
        <f t="shared" si="4"/>
        <v>5</v>
      </c>
      <c r="H12" s="85">
        <f t="shared" si="4"/>
        <v>6</v>
      </c>
      <c r="I12" s="85">
        <f t="shared" si="4"/>
        <v>2</v>
      </c>
      <c r="J12" s="85">
        <f t="shared" si="4"/>
        <v>6</v>
      </c>
      <c r="K12" s="85">
        <f t="shared" si="4"/>
        <v>6</v>
      </c>
      <c r="L12" s="85">
        <f t="shared" si="4"/>
        <v>3</v>
      </c>
      <c r="M12" s="85">
        <f t="shared" si="4"/>
        <v>10</v>
      </c>
      <c r="N12" s="440"/>
    </row>
    <row r="13" spans="1:17" x14ac:dyDescent="0.25">
      <c r="A13" s="630"/>
      <c r="B13" s="314" t="s">
        <v>295</v>
      </c>
      <c r="C13" s="85">
        <f>SUM(D13:M13)</f>
        <v>3</v>
      </c>
      <c r="D13" s="279">
        <v>0</v>
      </c>
      <c r="E13" s="279">
        <v>2</v>
      </c>
      <c r="F13" s="279">
        <v>0</v>
      </c>
      <c r="G13" s="279">
        <v>0</v>
      </c>
      <c r="H13" s="279">
        <v>0</v>
      </c>
      <c r="I13" s="279">
        <v>0</v>
      </c>
      <c r="J13" s="279">
        <v>0</v>
      </c>
      <c r="K13" s="279">
        <v>0</v>
      </c>
      <c r="L13" s="279">
        <v>0</v>
      </c>
      <c r="M13" s="279">
        <v>1</v>
      </c>
      <c r="N13" s="238"/>
      <c r="Q13" s="207"/>
    </row>
    <row r="14" spans="1:17" x14ac:dyDescent="0.25">
      <c r="A14" s="630"/>
      <c r="B14" s="314" t="s">
        <v>296</v>
      </c>
      <c r="C14" s="85">
        <f>SUM(D14:M14)</f>
        <v>4</v>
      </c>
      <c r="D14" s="445" t="s">
        <v>297</v>
      </c>
      <c r="E14" s="445" t="s">
        <v>297</v>
      </c>
      <c r="F14" s="445" t="s">
        <v>297</v>
      </c>
      <c r="G14" s="445" t="s">
        <v>297</v>
      </c>
      <c r="H14" s="445" t="s">
        <v>297</v>
      </c>
      <c r="I14" s="279">
        <v>1</v>
      </c>
      <c r="J14" s="279">
        <v>1</v>
      </c>
      <c r="K14" s="279">
        <v>1</v>
      </c>
      <c r="L14" s="279">
        <v>0</v>
      </c>
      <c r="M14" s="279">
        <v>1</v>
      </c>
      <c r="N14" s="238"/>
    </row>
    <row r="15" spans="1:17" x14ac:dyDescent="0.25">
      <c r="A15" s="630"/>
      <c r="B15" s="314" t="s">
        <v>298</v>
      </c>
      <c r="C15" s="85">
        <f>SUM(D15:M15)</f>
        <v>2</v>
      </c>
      <c r="D15" s="279">
        <v>0</v>
      </c>
      <c r="E15" s="279">
        <v>0</v>
      </c>
      <c r="F15" s="279">
        <v>1</v>
      </c>
      <c r="G15" s="279">
        <v>0</v>
      </c>
      <c r="H15" s="279">
        <v>1</v>
      </c>
      <c r="I15" s="279">
        <v>0</v>
      </c>
      <c r="J15" s="279">
        <v>0</v>
      </c>
      <c r="K15" s="279">
        <v>0</v>
      </c>
      <c r="L15" s="279">
        <v>0</v>
      </c>
      <c r="M15" s="279">
        <v>0</v>
      </c>
      <c r="N15" s="238"/>
    </row>
    <row r="16" spans="1:17" x14ac:dyDescent="0.25">
      <c r="A16" s="630"/>
      <c r="B16" s="314" t="s">
        <v>299</v>
      </c>
      <c r="C16" s="85">
        <f t="shared" ref="C16:C19" si="5">SUM(D16:M16)</f>
        <v>8</v>
      </c>
      <c r="D16" s="279">
        <v>0</v>
      </c>
      <c r="E16" s="279">
        <v>1</v>
      </c>
      <c r="F16" s="279">
        <v>0</v>
      </c>
      <c r="G16" s="279">
        <v>2</v>
      </c>
      <c r="H16" s="279">
        <v>2</v>
      </c>
      <c r="I16" s="279">
        <v>0</v>
      </c>
      <c r="J16" s="279">
        <v>1</v>
      </c>
      <c r="K16" s="279">
        <v>1</v>
      </c>
      <c r="L16" s="279">
        <v>1</v>
      </c>
      <c r="M16" s="279">
        <v>0</v>
      </c>
      <c r="N16" s="238"/>
    </row>
    <row r="17" spans="1:14" x14ac:dyDescent="0.25">
      <c r="A17" s="630"/>
      <c r="B17" s="314" t="s">
        <v>650</v>
      </c>
      <c r="C17" s="85">
        <f t="shared" si="5"/>
        <v>1</v>
      </c>
      <c r="D17" s="279">
        <v>0</v>
      </c>
      <c r="E17" s="279">
        <v>1</v>
      </c>
      <c r="F17" s="279">
        <v>0</v>
      </c>
      <c r="G17" s="279">
        <v>0</v>
      </c>
      <c r="H17" s="279">
        <v>0</v>
      </c>
      <c r="I17" s="279">
        <v>0</v>
      </c>
      <c r="J17" s="279">
        <v>0</v>
      </c>
      <c r="K17" s="279">
        <v>0</v>
      </c>
      <c r="L17" s="279">
        <v>0</v>
      </c>
      <c r="M17" s="279">
        <v>0</v>
      </c>
      <c r="N17" s="238"/>
    </row>
    <row r="18" spans="1:14" x14ac:dyDescent="0.25">
      <c r="A18" s="630"/>
      <c r="B18" s="314" t="s">
        <v>651</v>
      </c>
      <c r="C18" s="85">
        <f t="shared" si="5"/>
        <v>3</v>
      </c>
      <c r="D18" s="445" t="s">
        <v>297</v>
      </c>
      <c r="E18" s="445" t="s">
        <v>297</v>
      </c>
      <c r="F18" s="445" t="s">
        <v>297</v>
      </c>
      <c r="G18" s="445" t="s">
        <v>297</v>
      </c>
      <c r="H18" s="445" t="s">
        <v>297</v>
      </c>
      <c r="I18" s="279">
        <v>0</v>
      </c>
      <c r="J18" s="279">
        <v>2</v>
      </c>
      <c r="K18" s="279">
        <v>0</v>
      </c>
      <c r="L18" s="279">
        <v>0</v>
      </c>
      <c r="M18" s="279">
        <v>1</v>
      </c>
      <c r="N18" s="238"/>
    </row>
    <row r="19" spans="1:14" x14ac:dyDescent="0.25">
      <c r="A19" s="630"/>
      <c r="B19" s="314" t="s">
        <v>300</v>
      </c>
      <c r="C19" s="85">
        <f t="shared" si="5"/>
        <v>1</v>
      </c>
      <c r="D19" s="445" t="s">
        <v>297</v>
      </c>
      <c r="E19" s="445" t="s">
        <v>297</v>
      </c>
      <c r="F19" s="445" t="s">
        <v>297</v>
      </c>
      <c r="G19" s="445" t="s">
        <v>297</v>
      </c>
      <c r="H19" s="445" t="s">
        <v>297</v>
      </c>
      <c r="I19" s="279">
        <v>0</v>
      </c>
      <c r="J19" s="279">
        <v>0</v>
      </c>
      <c r="K19" s="279">
        <v>0</v>
      </c>
      <c r="L19" s="279">
        <v>0</v>
      </c>
      <c r="M19" s="279">
        <v>1</v>
      </c>
      <c r="N19" s="238"/>
    </row>
    <row r="20" spans="1:14" x14ac:dyDescent="0.25">
      <c r="A20" s="630"/>
      <c r="B20" s="314" t="s">
        <v>301</v>
      </c>
      <c r="C20" s="85">
        <f>SUM(D20:M20)</f>
        <v>13</v>
      </c>
      <c r="D20" s="279">
        <v>1</v>
      </c>
      <c r="E20" s="279">
        <v>0</v>
      </c>
      <c r="F20" s="279">
        <v>1</v>
      </c>
      <c r="G20" s="279">
        <v>1</v>
      </c>
      <c r="H20" s="279">
        <v>1</v>
      </c>
      <c r="I20" s="279">
        <v>1</v>
      </c>
      <c r="J20" s="279">
        <v>1</v>
      </c>
      <c r="K20" s="279">
        <v>3</v>
      </c>
      <c r="L20" s="279">
        <v>1</v>
      </c>
      <c r="M20" s="279">
        <v>3</v>
      </c>
      <c r="N20" s="238"/>
    </row>
    <row r="21" spans="1:14" x14ac:dyDescent="0.25">
      <c r="A21" s="630"/>
      <c r="B21" s="314" t="s">
        <v>302</v>
      </c>
      <c r="C21" s="85">
        <f>SUM(D21:M21)</f>
        <v>7</v>
      </c>
      <c r="D21" s="279">
        <v>1</v>
      </c>
      <c r="E21" s="279">
        <v>0</v>
      </c>
      <c r="F21" s="279">
        <v>1</v>
      </c>
      <c r="G21" s="279">
        <v>0</v>
      </c>
      <c r="H21" s="279">
        <v>0</v>
      </c>
      <c r="I21" s="279">
        <v>0</v>
      </c>
      <c r="J21" s="279">
        <v>1</v>
      </c>
      <c r="K21" s="279">
        <v>1</v>
      </c>
      <c r="L21" s="279">
        <v>0</v>
      </c>
      <c r="M21" s="279">
        <v>3</v>
      </c>
      <c r="N21" s="238"/>
    </row>
    <row r="22" spans="1:14" x14ac:dyDescent="0.25">
      <c r="A22" s="630"/>
      <c r="B22" s="314" t="s">
        <v>303</v>
      </c>
      <c r="C22" s="85">
        <f>SUM(D22:M22)</f>
        <v>8</v>
      </c>
      <c r="D22" s="279">
        <v>1</v>
      </c>
      <c r="E22" s="279">
        <v>1</v>
      </c>
      <c r="F22" s="279">
        <v>1</v>
      </c>
      <c r="G22" s="279">
        <v>2</v>
      </c>
      <c r="H22" s="279">
        <v>2</v>
      </c>
      <c r="I22" s="279">
        <v>0</v>
      </c>
      <c r="J22" s="279">
        <v>0</v>
      </c>
      <c r="K22" s="279">
        <v>0</v>
      </c>
      <c r="L22" s="279">
        <v>1</v>
      </c>
      <c r="M22" s="279">
        <v>0</v>
      </c>
      <c r="N22" s="238"/>
    </row>
    <row r="23" spans="1:14" x14ac:dyDescent="0.25">
      <c r="A23" s="84" t="s">
        <v>304</v>
      </c>
      <c r="B23" s="84" t="s">
        <v>3</v>
      </c>
      <c r="C23" s="85">
        <f>SUM(D23:M23)</f>
        <v>6</v>
      </c>
      <c r="D23" s="85">
        <v>1</v>
      </c>
      <c r="E23" s="85">
        <v>1</v>
      </c>
      <c r="F23" s="85">
        <v>0</v>
      </c>
      <c r="G23" s="85">
        <v>1</v>
      </c>
      <c r="H23" s="85">
        <v>0</v>
      </c>
      <c r="I23" s="85">
        <v>0</v>
      </c>
      <c r="J23" s="85">
        <v>2</v>
      </c>
      <c r="K23" s="85">
        <v>1</v>
      </c>
      <c r="L23" s="85">
        <v>0</v>
      </c>
      <c r="M23" s="85">
        <v>0</v>
      </c>
      <c r="N23" s="440"/>
    </row>
    <row r="24" spans="1:14" x14ac:dyDescent="0.25">
      <c r="A24" s="630" t="s">
        <v>305</v>
      </c>
      <c r="B24" s="84" t="s">
        <v>3</v>
      </c>
      <c r="C24" s="85">
        <f>SUM(C25:C33)</f>
        <v>28</v>
      </c>
      <c r="D24" s="85">
        <f>SUM(D25:D33)</f>
        <v>2</v>
      </c>
      <c r="E24" s="85">
        <f t="shared" ref="E24:K24" si="6">SUM(E25:E33)</f>
        <v>2</v>
      </c>
      <c r="F24" s="85">
        <f t="shared" si="6"/>
        <v>0</v>
      </c>
      <c r="G24" s="85">
        <f t="shared" si="6"/>
        <v>0</v>
      </c>
      <c r="H24" s="85">
        <f t="shared" si="6"/>
        <v>5</v>
      </c>
      <c r="I24" s="85">
        <f t="shared" si="6"/>
        <v>2</v>
      </c>
      <c r="J24" s="85">
        <f t="shared" si="6"/>
        <v>4</v>
      </c>
      <c r="K24" s="85">
        <f t="shared" si="6"/>
        <v>10</v>
      </c>
      <c r="L24" s="85">
        <f>SUM(L25:L33)</f>
        <v>0</v>
      </c>
      <c r="M24" s="85">
        <f>SUM(M25:M33)</f>
        <v>3</v>
      </c>
      <c r="N24" s="440"/>
    </row>
    <row r="25" spans="1:14" x14ac:dyDescent="0.25">
      <c r="A25" s="631"/>
      <c r="B25" s="314" t="s">
        <v>306</v>
      </c>
      <c r="C25" s="85">
        <f>SUM(D25:M25)</f>
        <v>0</v>
      </c>
      <c r="D25" s="279">
        <v>0</v>
      </c>
      <c r="E25" s="279">
        <v>0</v>
      </c>
      <c r="F25" s="279">
        <v>0</v>
      </c>
      <c r="G25" s="279">
        <v>0</v>
      </c>
      <c r="H25" s="279">
        <v>0</v>
      </c>
      <c r="I25" s="279">
        <v>0</v>
      </c>
      <c r="J25" s="279">
        <v>0</v>
      </c>
      <c r="K25" s="279">
        <v>0</v>
      </c>
      <c r="L25" s="279">
        <v>0</v>
      </c>
      <c r="M25" s="279">
        <v>0</v>
      </c>
      <c r="N25" s="238"/>
    </row>
    <row r="26" spans="1:14" x14ac:dyDescent="0.25">
      <c r="A26" s="631"/>
      <c r="B26" s="314" t="s">
        <v>307</v>
      </c>
      <c r="C26" s="85">
        <f>SUM(D26:M26)</f>
        <v>3</v>
      </c>
      <c r="D26" s="279">
        <v>0</v>
      </c>
      <c r="E26" s="279">
        <v>0</v>
      </c>
      <c r="F26" s="279">
        <v>0</v>
      </c>
      <c r="G26" s="279">
        <v>0</v>
      </c>
      <c r="H26" s="279">
        <v>0</v>
      </c>
      <c r="I26" s="279">
        <v>0</v>
      </c>
      <c r="J26" s="279">
        <v>0</v>
      </c>
      <c r="K26" s="279">
        <v>3</v>
      </c>
      <c r="L26" s="279">
        <v>0</v>
      </c>
      <c r="M26" s="279">
        <v>0</v>
      </c>
      <c r="N26" s="238"/>
    </row>
    <row r="27" spans="1:14" x14ac:dyDescent="0.25">
      <c r="A27" s="631"/>
      <c r="B27" s="314" t="s">
        <v>308</v>
      </c>
      <c r="C27" s="85">
        <f>SUM(D27:M27)</f>
        <v>0</v>
      </c>
      <c r="D27" s="279">
        <v>0</v>
      </c>
      <c r="E27" s="279">
        <v>0</v>
      </c>
      <c r="F27" s="279">
        <v>0</v>
      </c>
      <c r="G27" s="279">
        <v>0</v>
      </c>
      <c r="H27" s="279">
        <v>0</v>
      </c>
      <c r="I27" s="279">
        <v>0</v>
      </c>
      <c r="J27" s="279">
        <v>0</v>
      </c>
      <c r="K27" s="279">
        <v>0</v>
      </c>
      <c r="L27" s="279">
        <v>0</v>
      </c>
      <c r="M27" s="279">
        <v>0</v>
      </c>
      <c r="N27" s="238"/>
    </row>
    <row r="28" spans="1:14" x14ac:dyDescent="0.25">
      <c r="A28" s="631"/>
      <c r="B28" s="314" t="s">
        <v>309</v>
      </c>
      <c r="C28" s="85">
        <f t="shared" ref="C28:C32" si="7">SUM(D28:M28)</f>
        <v>14</v>
      </c>
      <c r="D28" s="279">
        <v>1</v>
      </c>
      <c r="E28" s="279">
        <v>2</v>
      </c>
      <c r="F28" s="279">
        <v>0</v>
      </c>
      <c r="G28" s="279">
        <v>0</v>
      </c>
      <c r="H28" s="279">
        <v>4</v>
      </c>
      <c r="I28" s="279">
        <v>1</v>
      </c>
      <c r="J28" s="279">
        <v>2</v>
      </c>
      <c r="K28" s="279">
        <v>4</v>
      </c>
      <c r="L28" s="279">
        <v>0</v>
      </c>
      <c r="M28" s="279">
        <v>0</v>
      </c>
      <c r="N28" s="238"/>
    </row>
    <row r="29" spans="1:14" x14ac:dyDescent="0.25">
      <c r="A29" s="631"/>
      <c r="B29" s="314" t="s">
        <v>310</v>
      </c>
      <c r="C29" s="85">
        <f t="shared" si="7"/>
        <v>0</v>
      </c>
      <c r="D29" s="279">
        <v>0</v>
      </c>
      <c r="E29" s="279">
        <v>0</v>
      </c>
      <c r="F29" s="279">
        <v>0</v>
      </c>
      <c r="G29" s="279">
        <v>0</v>
      </c>
      <c r="H29" s="279">
        <v>0</v>
      </c>
      <c r="I29" s="279">
        <v>0</v>
      </c>
      <c r="J29" s="279">
        <v>0</v>
      </c>
      <c r="K29" s="279">
        <v>0</v>
      </c>
      <c r="L29" s="279">
        <v>0</v>
      </c>
      <c r="M29" s="279">
        <v>0</v>
      </c>
      <c r="N29" s="238"/>
    </row>
    <row r="30" spans="1:14" x14ac:dyDescent="0.25">
      <c r="A30" s="631"/>
      <c r="B30" s="314" t="s">
        <v>311</v>
      </c>
      <c r="C30" s="85">
        <f t="shared" si="7"/>
        <v>3</v>
      </c>
      <c r="D30" s="279">
        <v>0</v>
      </c>
      <c r="E30" s="279">
        <v>0</v>
      </c>
      <c r="F30" s="279">
        <v>0</v>
      </c>
      <c r="G30" s="279">
        <v>0</v>
      </c>
      <c r="H30" s="279">
        <v>1</v>
      </c>
      <c r="I30" s="279">
        <v>1</v>
      </c>
      <c r="J30" s="279">
        <v>0</v>
      </c>
      <c r="K30" s="279">
        <v>0</v>
      </c>
      <c r="L30" s="279">
        <v>0</v>
      </c>
      <c r="M30" s="279">
        <v>1</v>
      </c>
      <c r="N30" s="238"/>
    </row>
    <row r="31" spans="1:14" x14ac:dyDescent="0.25">
      <c r="A31" s="631"/>
      <c r="B31" s="314" t="s">
        <v>312</v>
      </c>
      <c r="C31" s="85">
        <f>SUM(D31:M31)</f>
        <v>2</v>
      </c>
      <c r="D31" s="445" t="s">
        <v>297</v>
      </c>
      <c r="E31" s="445" t="s">
        <v>297</v>
      </c>
      <c r="F31" s="445" t="s">
        <v>297</v>
      </c>
      <c r="G31" s="445" t="s">
        <v>297</v>
      </c>
      <c r="H31" s="445" t="s">
        <v>297</v>
      </c>
      <c r="I31" s="279">
        <v>0</v>
      </c>
      <c r="J31" s="279">
        <v>0</v>
      </c>
      <c r="K31" s="279">
        <v>0</v>
      </c>
      <c r="L31" s="279">
        <v>0</v>
      </c>
      <c r="M31" s="279">
        <v>2</v>
      </c>
      <c r="N31" s="238"/>
    </row>
    <row r="32" spans="1:14" x14ac:dyDescent="0.25">
      <c r="A32" s="631"/>
      <c r="B32" s="314" t="s">
        <v>313</v>
      </c>
      <c r="C32" s="85">
        <f t="shared" si="7"/>
        <v>3</v>
      </c>
      <c r="D32" s="279">
        <v>1</v>
      </c>
      <c r="E32" s="279">
        <v>0</v>
      </c>
      <c r="F32" s="279">
        <v>0</v>
      </c>
      <c r="G32" s="279">
        <v>0</v>
      </c>
      <c r="H32" s="279">
        <v>0</v>
      </c>
      <c r="I32" s="279">
        <v>0</v>
      </c>
      <c r="J32" s="279">
        <v>2</v>
      </c>
      <c r="K32" s="279">
        <v>0</v>
      </c>
      <c r="L32" s="279">
        <v>0</v>
      </c>
      <c r="M32" s="279">
        <v>0</v>
      </c>
      <c r="N32" s="238"/>
    </row>
    <row r="33" spans="1:14" x14ac:dyDescent="0.25">
      <c r="A33" s="631"/>
      <c r="B33" s="314" t="s">
        <v>314</v>
      </c>
      <c r="C33" s="85">
        <f>SUM(D33:M33)</f>
        <v>3</v>
      </c>
      <c r="D33" s="445" t="s">
        <v>297</v>
      </c>
      <c r="E33" s="445" t="s">
        <v>297</v>
      </c>
      <c r="F33" s="445" t="s">
        <v>297</v>
      </c>
      <c r="G33" s="445" t="s">
        <v>297</v>
      </c>
      <c r="H33" s="445" t="s">
        <v>297</v>
      </c>
      <c r="I33" s="279">
        <v>0</v>
      </c>
      <c r="J33" s="279">
        <v>0</v>
      </c>
      <c r="K33" s="279">
        <v>3</v>
      </c>
      <c r="L33" s="279">
        <v>0</v>
      </c>
      <c r="M33" s="279">
        <v>0</v>
      </c>
      <c r="N33" s="238"/>
    </row>
    <row r="34" spans="1:14" x14ac:dyDescent="0.25">
      <c r="A34" s="630" t="s">
        <v>315</v>
      </c>
      <c r="B34" s="84" t="s">
        <v>3</v>
      </c>
      <c r="C34" s="85">
        <f>SUM(C35:C46)</f>
        <v>70</v>
      </c>
      <c r="D34" s="85">
        <f>SUM(D35:D46)</f>
        <v>7</v>
      </c>
      <c r="E34" s="85">
        <f t="shared" ref="E34:M34" si="8">SUM(E35:E46)</f>
        <v>4</v>
      </c>
      <c r="F34" s="85">
        <f t="shared" si="8"/>
        <v>9</v>
      </c>
      <c r="G34" s="85">
        <f t="shared" si="8"/>
        <v>7</v>
      </c>
      <c r="H34" s="85">
        <f t="shared" si="8"/>
        <v>11</v>
      </c>
      <c r="I34" s="85">
        <f t="shared" si="8"/>
        <v>9</v>
      </c>
      <c r="J34" s="85">
        <f t="shared" si="8"/>
        <v>8</v>
      </c>
      <c r="K34" s="85">
        <f t="shared" si="8"/>
        <v>6</v>
      </c>
      <c r="L34" s="85">
        <f t="shared" si="8"/>
        <v>7</v>
      </c>
      <c r="M34" s="85">
        <f t="shared" si="8"/>
        <v>2</v>
      </c>
      <c r="N34" s="440"/>
    </row>
    <row r="35" spans="1:14" x14ac:dyDescent="0.25">
      <c r="A35" s="630"/>
      <c r="B35" s="314" t="s">
        <v>316</v>
      </c>
      <c r="C35" s="85">
        <f>SUM(D35:M35)</f>
        <v>5</v>
      </c>
      <c r="D35" s="445" t="s">
        <v>297</v>
      </c>
      <c r="E35" s="445" t="s">
        <v>297</v>
      </c>
      <c r="F35" s="445" t="s">
        <v>297</v>
      </c>
      <c r="G35" s="445" t="s">
        <v>297</v>
      </c>
      <c r="H35" s="445" t="s">
        <v>297</v>
      </c>
      <c r="I35" s="279">
        <v>0</v>
      </c>
      <c r="J35" s="279">
        <v>1</v>
      </c>
      <c r="K35" s="279">
        <v>2</v>
      </c>
      <c r="L35" s="279">
        <v>2</v>
      </c>
      <c r="M35" s="279">
        <v>0</v>
      </c>
      <c r="N35" s="238"/>
    </row>
    <row r="36" spans="1:14" x14ac:dyDescent="0.25">
      <c r="A36" s="631"/>
      <c r="B36" s="314" t="s">
        <v>317</v>
      </c>
      <c r="C36" s="85">
        <f>SUM(D36:M36)</f>
        <v>4</v>
      </c>
      <c r="D36" s="279">
        <v>1</v>
      </c>
      <c r="E36" s="279">
        <v>0</v>
      </c>
      <c r="F36" s="279">
        <v>0</v>
      </c>
      <c r="G36" s="279">
        <v>0</v>
      </c>
      <c r="H36" s="279">
        <v>1</v>
      </c>
      <c r="I36" s="279">
        <v>0</v>
      </c>
      <c r="J36" s="279">
        <v>2</v>
      </c>
      <c r="K36" s="279">
        <v>0</v>
      </c>
      <c r="L36" s="279">
        <v>0</v>
      </c>
      <c r="M36" s="279">
        <v>0</v>
      </c>
      <c r="N36" s="238"/>
    </row>
    <row r="37" spans="1:14" x14ac:dyDescent="0.25">
      <c r="A37" s="631"/>
      <c r="B37" s="314" t="s">
        <v>318</v>
      </c>
      <c r="C37" s="85">
        <f>SUM(D37:M37)</f>
        <v>7</v>
      </c>
      <c r="D37" s="279">
        <v>0</v>
      </c>
      <c r="E37" s="279">
        <v>1</v>
      </c>
      <c r="F37" s="279">
        <v>2</v>
      </c>
      <c r="G37" s="279">
        <v>0</v>
      </c>
      <c r="H37" s="279">
        <v>2</v>
      </c>
      <c r="I37" s="279">
        <v>0</v>
      </c>
      <c r="J37" s="279">
        <v>1</v>
      </c>
      <c r="K37" s="279">
        <v>1</v>
      </c>
      <c r="L37" s="279">
        <v>0</v>
      </c>
      <c r="M37" s="279">
        <v>0</v>
      </c>
      <c r="N37" s="238"/>
    </row>
    <row r="38" spans="1:14" x14ac:dyDescent="0.25">
      <c r="A38" s="631"/>
      <c r="B38" s="314" t="s">
        <v>319</v>
      </c>
      <c r="C38" s="85">
        <f t="shared" ref="C38:C45" si="9">SUM(D38:M38)</f>
        <v>4</v>
      </c>
      <c r="D38" s="279">
        <v>0</v>
      </c>
      <c r="E38" s="279">
        <v>0</v>
      </c>
      <c r="F38" s="279">
        <v>0</v>
      </c>
      <c r="G38" s="279">
        <v>1</v>
      </c>
      <c r="H38" s="279">
        <v>0</v>
      </c>
      <c r="I38" s="279">
        <v>1</v>
      </c>
      <c r="J38" s="279">
        <v>1</v>
      </c>
      <c r="K38" s="279">
        <v>0</v>
      </c>
      <c r="L38" s="279">
        <v>0</v>
      </c>
      <c r="M38" s="279">
        <v>1</v>
      </c>
      <c r="N38" s="238"/>
    </row>
    <row r="39" spans="1:14" x14ac:dyDescent="0.25">
      <c r="A39" s="631"/>
      <c r="B39" s="314" t="s">
        <v>320</v>
      </c>
      <c r="C39" s="85">
        <f t="shared" si="9"/>
        <v>0</v>
      </c>
      <c r="D39" s="445" t="s">
        <v>297</v>
      </c>
      <c r="E39" s="445" t="s">
        <v>297</v>
      </c>
      <c r="F39" s="445" t="s">
        <v>297</v>
      </c>
      <c r="G39" s="445" t="s">
        <v>297</v>
      </c>
      <c r="H39" s="445" t="s">
        <v>297</v>
      </c>
      <c r="I39" s="279">
        <v>0</v>
      </c>
      <c r="J39" s="279">
        <v>0</v>
      </c>
      <c r="K39" s="279">
        <v>0</v>
      </c>
      <c r="L39" s="279">
        <v>0</v>
      </c>
      <c r="M39" s="279">
        <v>0</v>
      </c>
      <c r="N39" s="238"/>
    </row>
    <row r="40" spans="1:14" x14ac:dyDescent="0.25">
      <c r="A40" s="631"/>
      <c r="B40" s="314" t="s">
        <v>321</v>
      </c>
      <c r="C40" s="85">
        <f>SUM(D40:M40)</f>
        <v>5</v>
      </c>
      <c r="D40" s="279">
        <v>0</v>
      </c>
      <c r="E40" s="279">
        <v>0</v>
      </c>
      <c r="F40" s="279">
        <v>0</v>
      </c>
      <c r="G40" s="279">
        <v>1</v>
      </c>
      <c r="H40" s="279">
        <v>1</v>
      </c>
      <c r="I40" s="279">
        <v>1</v>
      </c>
      <c r="J40" s="279">
        <v>0</v>
      </c>
      <c r="K40" s="279">
        <v>1</v>
      </c>
      <c r="L40" s="279">
        <v>1</v>
      </c>
      <c r="M40" s="279">
        <v>0</v>
      </c>
      <c r="N40" s="238"/>
    </row>
    <row r="41" spans="1:14" x14ac:dyDescent="0.25">
      <c r="A41" s="631"/>
      <c r="B41" s="314" t="s">
        <v>322</v>
      </c>
      <c r="C41" s="85">
        <f>SUM(D41:M41)</f>
        <v>11</v>
      </c>
      <c r="D41" s="279">
        <v>2</v>
      </c>
      <c r="E41" s="279">
        <v>1</v>
      </c>
      <c r="F41" s="279">
        <v>4</v>
      </c>
      <c r="G41" s="279">
        <v>0</v>
      </c>
      <c r="H41" s="279">
        <v>1</v>
      </c>
      <c r="I41" s="279">
        <v>1</v>
      </c>
      <c r="J41" s="279">
        <v>0</v>
      </c>
      <c r="K41" s="279">
        <v>0</v>
      </c>
      <c r="L41" s="279">
        <v>2</v>
      </c>
      <c r="M41" s="279">
        <v>0</v>
      </c>
      <c r="N41" s="238"/>
    </row>
    <row r="42" spans="1:14" x14ac:dyDescent="0.25">
      <c r="A42" s="631"/>
      <c r="B42" s="314" t="s">
        <v>323</v>
      </c>
      <c r="C42" s="85">
        <f t="shared" si="9"/>
        <v>7</v>
      </c>
      <c r="D42" s="279">
        <v>0</v>
      </c>
      <c r="E42" s="279">
        <v>1</v>
      </c>
      <c r="F42" s="279">
        <v>2</v>
      </c>
      <c r="G42" s="279">
        <v>1</v>
      </c>
      <c r="H42" s="279">
        <v>1</v>
      </c>
      <c r="I42" s="279">
        <v>2</v>
      </c>
      <c r="J42" s="279">
        <v>0</v>
      </c>
      <c r="K42" s="279">
        <v>0</v>
      </c>
      <c r="L42" s="279">
        <v>0</v>
      </c>
      <c r="M42" s="279">
        <v>0</v>
      </c>
      <c r="N42" s="238"/>
    </row>
    <row r="43" spans="1:14" x14ac:dyDescent="0.25">
      <c r="A43" s="631"/>
      <c r="B43" s="314" t="s">
        <v>652</v>
      </c>
      <c r="C43" s="85">
        <f>SUM(D43:M43)</f>
        <v>20</v>
      </c>
      <c r="D43" s="279">
        <v>4</v>
      </c>
      <c r="E43" s="279">
        <v>1</v>
      </c>
      <c r="F43" s="279">
        <v>1</v>
      </c>
      <c r="G43" s="279">
        <v>4</v>
      </c>
      <c r="H43" s="279">
        <v>4</v>
      </c>
      <c r="I43" s="279">
        <v>1</v>
      </c>
      <c r="J43" s="279">
        <v>1</v>
      </c>
      <c r="K43" s="279">
        <v>2</v>
      </c>
      <c r="L43" s="279">
        <v>1</v>
      </c>
      <c r="M43" s="279">
        <v>1</v>
      </c>
      <c r="N43" s="238"/>
    </row>
    <row r="44" spans="1:14" x14ac:dyDescent="0.25">
      <c r="A44" s="631"/>
      <c r="B44" s="314" t="s">
        <v>325</v>
      </c>
      <c r="C44" s="85">
        <f>SUM(D44:M44)</f>
        <v>2</v>
      </c>
      <c r="D44" s="279">
        <v>0</v>
      </c>
      <c r="E44" s="279">
        <v>0</v>
      </c>
      <c r="F44" s="279">
        <v>0</v>
      </c>
      <c r="G44" s="279">
        <v>0</v>
      </c>
      <c r="H44" s="279">
        <v>0</v>
      </c>
      <c r="I44" s="279">
        <v>1</v>
      </c>
      <c r="J44" s="279">
        <v>0</v>
      </c>
      <c r="K44" s="279">
        <v>0</v>
      </c>
      <c r="L44" s="279">
        <v>1</v>
      </c>
      <c r="M44" s="279">
        <v>0</v>
      </c>
      <c r="N44" s="238"/>
    </row>
    <row r="45" spans="1:14" x14ac:dyDescent="0.25">
      <c r="A45" s="631"/>
      <c r="B45" s="314" t="s">
        <v>326</v>
      </c>
      <c r="C45" s="85">
        <f t="shared" si="9"/>
        <v>0</v>
      </c>
      <c r="D45" s="279">
        <v>0</v>
      </c>
      <c r="E45" s="279">
        <v>0</v>
      </c>
      <c r="F45" s="279">
        <v>0</v>
      </c>
      <c r="G45" s="279">
        <v>0</v>
      </c>
      <c r="H45" s="279">
        <v>0</v>
      </c>
      <c r="I45" s="279">
        <v>0</v>
      </c>
      <c r="J45" s="279">
        <v>0</v>
      </c>
      <c r="K45" s="279">
        <v>0</v>
      </c>
      <c r="L45" s="279">
        <v>0</v>
      </c>
      <c r="M45" s="279">
        <v>0</v>
      </c>
      <c r="N45" s="238"/>
    </row>
    <row r="46" spans="1:14" x14ac:dyDescent="0.25">
      <c r="A46" s="631"/>
      <c r="B46" s="314" t="s">
        <v>327</v>
      </c>
      <c r="C46" s="85">
        <f>SUM(D46:M46)</f>
        <v>5</v>
      </c>
      <c r="D46" s="279">
        <v>0</v>
      </c>
      <c r="E46" s="279">
        <v>0</v>
      </c>
      <c r="F46" s="279">
        <v>0</v>
      </c>
      <c r="G46" s="279">
        <v>0</v>
      </c>
      <c r="H46" s="279">
        <v>1</v>
      </c>
      <c r="I46" s="279">
        <v>2</v>
      </c>
      <c r="J46" s="279">
        <v>2</v>
      </c>
      <c r="K46" s="279">
        <v>0</v>
      </c>
      <c r="L46" s="279">
        <v>0</v>
      </c>
      <c r="M46" s="279">
        <v>0</v>
      </c>
      <c r="N46" s="238"/>
    </row>
    <row r="47" spans="1:14" x14ac:dyDescent="0.25">
      <c r="A47" s="630" t="s">
        <v>653</v>
      </c>
      <c r="B47" s="84" t="s">
        <v>3</v>
      </c>
      <c r="C47" s="85">
        <f>SUM(C48:C51)</f>
        <v>89</v>
      </c>
      <c r="D47" s="85">
        <f>SUM(D48:D51)</f>
        <v>6</v>
      </c>
      <c r="E47" s="85">
        <f>SUM(E48:E51)</f>
        <v>3</v>
      </c>
      <c r="F47" s="85">
        <f t="shared" ref="F47:M47" si="10">SUM(F48:F51)</f>
        <v>12</v>
      </c>
      <c r="G47" s="85">
        <f t="shared" si="10"/>
        <v>4</v>
      </c>
      <c r="H47" s="85">
        <f t="shared" si="10"/>
        <v>9</v>
      </c>
      <c r="I47" s="85">
        <f t="shared" si="10"/>
        <v>9</v>
      </c>
      <c r="J47" s="85">
        <f t="shared" si="10"/>
        <v>9</v>
      </c>
      <c r="K47" s="85">
        <f t="shared" si="10"/>
        <v>9</v>
      </c>
      <c r="L47" s="85">
        <f t="shared" si="10"/>
        <v>16</v>
      </c>
      <c r="M47" s="85">
        <f t="shared" si="10"/>
        <v>12</v>
      </c>
      <c r="N47" s="440"/>
    </row>
    <row r="48" spans="1:14" x14ac:dyDescent="0.25">
      <c r="A48" s="630"/>
      <c r="B48" s="314" t="s">
        <v>329</v>
      </c>
      <c r="C48" s="85">
        <f>SUM(D48:M48)</f>
        <v>0</v>
      </c>
      <c r="D48" s="279">
        <v>0</v>
      </c>
      <c r="E48" s="279">
        <v>0</v>
      </c>
      <c r="F48" s="279">
        <v>0</v>
      </c>
      <c r="G48" s="279">
        <v>0</v>
      </c>
      <c r="H48" s="279">
        <v>0</v>
      </c>
      <c r="I48" s="279">
        <v>0</v>
      </c>
      <c r="J48" s="279">
        <v>0</v>
      </c>
      <c r="K48" s="279">
        <v>0</v>
      </c>
      <c r="L48" s="279">
        <v>0</v>
      </c>
      <c r="M48" s="279">
        <v>0</v>
      </c>
      <c r="N48" s="238"/>
    </row>
    <row r="49" spans="1:14" x14ac:dyDescent="0.25">
      <c r="A49" s="630"/>
      <c r="B49" s="314" t="s">
        <v>330</v>
      </c>
      <c r="C49" s="85">
        <f>SUM(D49:M49)</f>
        <v>30</v>
      </c>
      <c r="D49" s="279">
        <v>5</v>
      </c>
      <c r="E49" s="279">
        <v>0</v>
      </c>
      <c r="F49" s="279">
        <v>3</v>
      </c>
      <c r="G49" s="279">
        <v>1</v>
      </c>
      <c r="H49" s="279">
        <v>5</v>
      </c>
      <c r="I49" s="279">
        <v>3</v>
      </c>
      <c r="J49" s="279">
        <v>1</v>
      </c>
      <c r="K49" s="279">
        <v>3</v>
      </c>
      <c r="L49" s="279">
        <v>7</v>
      </c>
      <c r="M49" s="279">
        <v>2</v>
      </c>
      <c r="N49" s="238"/>
    </row>
    <row r="50" spans="1:14" x14ac:dyDescent="0.25">
      <c r="A50" s="630"/>
      <c r="B50" s="314" t="s">
        <v>331</v>
      </c>
      <c r="C50" s="85">
        <f>SUM(D50:M50)</f>
        <v>34</v>
      </c>
      <c r="D50" s="279">
        <v>1</v>
      </c>
      <c r="E50" s="279">
        <v>0</v>
      </c>
      <c r="F50" s="279">
        <v>7</v>
      </c>
      <c r="G50" s="279">
        <v>3</v>
      </c>
      <c r="H50" s="279">
        <v>1</v>
      </c>
      <c r="I50" s="279">
        <v>2</v>
      </c>
      <c r="J50" s="279">
        <v>3</v>
      </c>
      <c r="K50" s="279">
        <v>5</v>
      </c>
      <c r="L50" s="279">
        <v>8</v>
      </c>
      <c r="M50" s="279">
        <v>4</v>
      </c>
      <c r="N50" s="238"/>
    </row>
    <row r="51" spans="1:14" x14ac:dyDescent="0.25">
      <c r="A51" s="630"/>
      <c r="B51" s="314" t="s">
        <v>332</v>
      </c>
      <c r="C51" s="85">
        <f>SUM(D51:M51)</f>
        <v>25</v>
      </c>
      <c r="D51" s="279">
        <v>0</v>
      </c>
      <c r="E51" s="279">
        <v>3</v>
      </c>
      <c r="F51" s="279">
        <v>2</v>
      </c>
      <c r="G51" s="279">
        <v>0</v>
      </c>
      <c r="H51" s="279">
        <v>3</v>
      </c>
      <c r="I51" s="279">
        <v>4</v>
      </c>
      <c r="J51" s="279">
        <v>5</v>
      </c>
      <c r="K51" s="279">
        <v>1</v>
      </c>
      <c r="L51" s="279">
        <v>1</v>
      </c>
      <c r="M51" s="279">
        <v>6</v>
      </c>
      <c r="N51" s="238"/>
    </row>
    <row r="52" spans="1:14" x14ac:dyDescent="0.25">
      <c r="A52" s="84" t="s">
        <v>654</v>
      </c>
      <c r="B52" s="84" t="s">
        <v>3</v>
      </c>
      <c r="C52" s="85">
        <f>SUM(D52:M52)</f>
        <v>3</v>
      </c>
      <c r="D52" s="85">
        <v>0</v>
      </c>
      <c r="E52" s="85">
        <v>0</v>
      </c>
      <c r="F52" s="85">
        <v>0</v>
      </c>
      <c r="G52" s="85">
        <v>0</v>
      </c>
      <c r="H52" s="85">
        <v>0</v>
      </c>
      <c r="I52" s="85">
        <v>0</v>
      </c>
      <c r="J52" s="85">
        <v>1</v>
      </c>
      <c r="K52" s="85">
        <v>2</v>
      </c>
      <c r="L52" s="85">
        <v>0</v>
      </c>
      <c r="M52" s="85">
        <v>0</v>
      </c>
      <c r="N52" s="440"/>
    </row>
    <row r="53" spans="1:14" x14ac:dyDescent="0.25">
      <c r="A53" s="630" t="s">
        <v>655</v>
      </c>
      <c r="B53" s="84" t="s">
        <v>3</v>
      </c>
      <c r="C53" s="85">
        <f>SUM(C54:C74)</f>
        <v>183</v>
      </c>
      <c r="D53" s="85">
        <f>SUM(D54:D74)</f>
        <v>27</v>
      </c>
      <c r="E53" s="85">
        <f t="shared" ref="E53:M53" si="11">SUM(E54:E74)</f>
        <v>15</v>
      </c>
      <c r="F53" s="85">
        <f t="shared" si="11"/>
        <v>24</v>
      </c>
      <c r="G53" s="85">
        <f t="shared" si="11"/>
        <v>24</v>
      </c>
      <c r="H53" s="85">
        <f t="shared" si="11"/>
        <v>17</v>
      </c>
      <c r="I53" s="85">
        <f t="shared" si="11"/>
        <v>21</v>
      </c>
      <c r="J53" s="85">
        <f t="shared" si="11"/>
        <v>7</v>
      </c>
      <c r="K53" s="85">
        <f t="shared" si="11"/>
        <v>18</v>
      </c>
      <c r="L53" s="85">
        <f t="shared" si="11"/>
        <v>16</v>
      </c>
      <c r="M53" s="85">
        <f t="shared" si="11"/>
        <v>14</v>
      </c>
      <c r="N53" s="440"/>
    </row>
    <row r="54" spans="1:14" x14ac:dyDescent="0.25">
      <c r="A54" s="630"/>
      <c r="B54" s="314" t="s">
        <v>316</v>
      </c>
      <c r="C54" s="85">
        <f>SUM(D54:M54)</f>
        <v>0</v>
      </c>
      <c r="D54" s="445" t="s">
        <v>297</v>
      </c>
      <c r="E54" s="445" t="s">
        <v>297</v>
      </c>
      <c r="F54" s="445" t="s">
        <v>297</v>
      </c>
      <c r="G54" s="445" t="s">
        <v>297</v>
      </c>
      <c r="H54" s="445" t="s">
        <v>297</v>
      </c>
      <c r="I54" s="279">
        <v>0</v>
      </c>
      <c r="J54" s="279">
        <v>0</v>
      </c>
      <c r="K54" s="279">
        <v>0</v>
      </c>
      <c r="L54" s="279">
        <v>0</v>
      </c>
      <c r="M54" s="279">
        <v>0</v>
      </c>
      <c r="N54" s="238"/>
    </row>
    <row r="55" spans="1:14" x14ac:dyDescent="0.25">
      <c r="A55" s="630"/>
      <c r="B55" s="314" t="s">
        <v>334</v>
      </c>
      <c r="C55" s="85">
        <f t="shared" ref="C55:C73" si="12">SUM(D55:M55)</f>
        <v>0</v>
      </c>
      <c r="D55" s="445" t="s">
        <v>297</v>
      </c>
      <c r="E55" s="445" t="s">
        <v>297</v>
      </c>
      <c r="F55" s="445" t="s">
        <v>297</v>
      </c>
      <c r="G55" s="445" t="s">
        <v>297</v>
      </c>
      <c r="H55" s="445" t="s">
        <v>297</v>
      </c>
      <c r="I55" s="279">
        <v>0</v>
      </c>
      <c r="J55" s="279">
        <v>0</v>
      </c>
      <c r="K55" s="279">
        <v>0</v>
      </c>
      <c r="L55" s="279">
        <v>0</v>
      </c>
      <c r="M55" s="279">
        <v>0</v>
      </c>
      <c r="N55" s="238"/>
    </row>
    <row r="56" spans="1:14" x14ac:dyDescent="0.25">
      <c r="A56" s="631"/>
      <c r="B56" s="314" t="s">
        <v>335</v>
      </c>
      <c r="C56" s="85">
        <f>SUM(D56:M56)</f>
        <v>9</v>
      </c>
      <c r="D56" s="279">
        <v>1</v>
      </c>
      <c r="E56" s="279">
        <v>0</v>
      </c>
      <c r="F56" s="279">
        <v>2</v>
      </c>
      <c r="G56" s="279">
        <v>0</v>
      </c>
      <c r="H56" s="279">
        <v>2</v>
      </c>
      <c r="I56" s="279">
        <v>3</v>
      </c>
      <c r="J56" s="279">
        <v>1</v>
      </c>
      <c r="K56" s="279">
        <v>0</v>
      </c>
      <c r="L56" s="279">
        <v>0</v>
      </c>
      <c r="M56" s="279">
        <v>0</v>
      </c>
      <c r="N56" s="238"/>
    </row>
    <row r="57" spans="1:14" x14ac:dyDescent="0.25">
      <c r="A57" s="631"/>
      <c r="B57" s="314" t="s">
        <v>336</v>
      </c>
      <c r="C57" s="85">
        <f t="shared" si="12"/>
        <v>2</v>
      </c>
      <c r="D57" s="279">
        <v>1</v>
      </c>
      <c r="E57" s="279">
        <v>0</v>
      </c>
      <c r="F57" s="279">
        <v>0</v>
      </c>
      <c r="G57" s="279">
        <v>0</v>
      </c>
      <c r="H57" s="279">
        <v>0</v>
      </c>
      <c r="I57" s="279">
        <v>1</v>
      </c>
      <c r="J57" s="279">
        <v>0</v>
      </c>
      <c r="K57" s="279">
        <v>0</v>
      </c>
      <c r="L57" s="279">
        <v>0</v>
      </c>
      <c r="M57" s="279">
        <v>0</v>
      </c>
      <c r="N57" s="238"/>
    </row>
    <row r="58" spans="1:14" x14ac:dyDescent="0.25">
      <c r="A58" s="631"/>
      <c r="B58" s="314" t="s">
        <v>337</v>
      </c>
      <c r="C58" s="85">
        <f t="shared" si="12"/>
        <v>2</v>
      </c>
      <c r="D58" s="279">
        <v>0</v>
      </c>
      <c r="E58" s="279">
        <v>0</v>
      </c>
      <c r="F58" s="279">
        <v>0</v>
      </c>
      <c r="G58" s="279">
        <v>0</v>
      </c>
      <c r="H58" s="279">
        <v>0</v>
      </c>
      <c r="I58" s="279">
        <v>1</v>
      </c>
      <c r="J58" s="279">
        <v>0</v>
      </c>
      <c r="K58" s="279">
        <v>1</v>
      </c>
      <c r="L58" s="279">
        <v>0</v>
      </c>
      <c r="M58" s="279">
        <v>0</v>
      </c>
      <c r="N58" s="238"/>
    </row>
    <row r="59" spans="1:14" x14ac:dyDescent="0.25">
      <c r="A59" s="631"/>
      <c r="B59" s="314" t="s">
        <v>338</v>
      </c>
      <c r="C59" s="85">
        <f t="shared" si="12"/>
        <v>25</v>
      </c>
      <c r="D59" s="279">
        <v>0</v>
      </c>
      <c r="E59" s="279">
        <v>0</v>
      </c>
      <c r="F59" s="279">
        <v>3</v>
      </c>
      <c r="G59" s="279">
        <v>4</v>
      </c>
      <c r="H59" s="279">
        <v>2</v>
      </c>
      <c r="I59" s="279">
        <v>0</v>
      </c>
      <c r="J59" s="279">
        <v>0</v>
      </c>
      <c r="K59" s="279">
        <v>6</v>
      </c>
      <c r="L59" s="279">
        <v>6</v>
      </c>
      <c r="M59" s="279">
        <v>4</v>
      </c>
      <c r="N59" s="238"/>
    </row>
    <row r="60" spans="1:14" s="144" customFormat="1" x14ac:dyDescent="0.25">
      <c r="A60" s="631"/>
      <c r="B60" s="314" t="s">
        <v>807</v>
      </c>
      <c r="C60" s="85">
        <f t="shared" si="12"/>
        <v>4</v>
      </c>
      <c r="D60" s="279">
        <v>0</v>
      </c>
      <c r="E60" s="279">
        <v>1</v>
      </c>
      <c r="F60" s="279">
        <v>1</v>
      </c>
      <c r="G60" s="279">
        <v>2</v>
      </c>
      <c r="H60" s="279">
        <v>0</v>
      </c>
      <c r="I60" s="279">
        <v>0</v>
      </c>
      <c r="J60" s="279">
        <v>0</v>
      </c>
      <c r="K60" s="279">
        <v>0</v>
      </c>
      <c r="L60" s="279">
        <v>0</v>
      </c>
      <c r="M60" s="279">
        <v>0</v>
      </c>
      <c r="N60" s="238"/>
    </row>
    <row r="61" spans="1:14" s="144" customFormat="1" x14ac:dyDescent="0.25">
      <c r="A61" s="631"/>
      <c r="B61" s="314" t="s">
        <v>808</v>
      </c>
      <c r="C61" s="85">
        <f t="shared" si="12"/>
        <v>3</v>
      </c>
      <c r="D61" s="279">
        <v>0</v>
      </c>
      <c r="E61" s="279">
        <v>1</v>
      </c>
      <c r="F61" s="279">
        <v>1</v>
      </c>
      <c r="G61" s="279">
        <v>0</v>
      </c>
      <c r="H61" s="279">
        <v>1</v>
      </c>
      <c r="I61" s="279">
        <v>0</v>
      </c>
      <c r="J61" s="279">
        <v>0</v>
      </c>
      <c r="K61" s="279">
        <v>0</v>
      </c>
      <c r="L61" s="279">
        <v>0</v>
      </c>
      <c r="M61" s="279">
        <v>0</v>
      </c>
      <c r="N61" s="238"/>
    </row>
    <row r="62" spans="1:14" s="144" customFormat="1" x14ac:dyDescent="0.25">
      <c r="A62" s="631"/>
      <c r="B62" s="314" t="s">
        <v>809</v>
      </c>
      <c r="C62" s="85">
        <f t="shared" si="12"/>
        <v>24</v>
      </c>
      <c r="D62" s="279">
        <v>6</v>
      </c>
      <c r="E62" s="279">
        <v>6</v>
      </c>
      <c r="F62" s="279">
        <v>4</v>
      </c>
      <c r="G62" s="279">
        <v>5</v>
      </c>
      <c r="H62" s="279">
        <v>3</v>
      </c>
      <c r="I62" s="279">
        <v>0</v>
      </c>
      <c r="J62" s="279">
        <v>0</v>
      </c>
      <c r="K62" s="279">
        <v>0</v>
      </c>
      <c r="L62" s="279">
        <v>0</v>
      </c>
      <c r="M62" s="279">
        <v>0</v>
      </c>
      <c r="N62" s="238"/>
    </row>
    <row r="63" spans="1:14" x14ac:dyDescent="0.25">
      <c r="A63" s="631"/>
      <c r="B63" s="314" t="s">
        <v>320</v>
      </c>
      <c r="C63" s="85">
        <f t="shared" si="12"/>
        <v>0</v>
      </c>
      <c r="D63" s="445" t="s">
        <v>297</v>
      </c>
      <c r="E63" s="445" t="s">
        <v>297</v>
      </c>
      <c r="F63" s="445" t="s">
        <v>297</v>
      </c>
      <c r="G63" s="445" t="s">
        <v>297</v>
      </c>
      <c r="H63" s="445" t="s">
        <v>297</v>
      </c>
      <c r="I63" s="279">
        <v>0</v>
      </c>
      <c r="J63" s="279">
        <v>0</v>
      </c>
      <c r="K63" s="279">
        <v>0</v>
      </c>
      <c r="L63" s="279">
        <v>0</v>
      </c>
      <c r="M63" s="279">
        <v>0</v>
      </c>
      <c r="N63" s="238"/>
    </row>
    <row r="64" spans="1:14" x14ac:dyDescent="0.25">
      <c r="A64" s="631"/>
      <c r="B64" s="314" t="s">
        <v>339</v>
      </c>
      <c r="C64" s="85">
        <f>SUM(D64:M64)</f>
        <v>3</v>
      </c>
      <c r="D64" s="279">
        <v>0</v>
      </c>
      <c r="E64" s="279">
        <v>0</v>
      </c>
      <c r="F64" s="279">
        <v>0</v>
      </c>
      <c r="G64" s="279">
        <v>0</v>
      </c>
      <c r="H64" s="279">
        <v>0</v>
      </c>
      <c r="I64" s="279">
        <v>2</v>
      </c>
      <c r="J64" s="279">
        <v>0</v>
      </c>
      <c r="K64" s="279">
        <v>0</v>
      </c>
      <c r="L64" s="279">
        <v>0</v>
      </c>
      <c r="M64" s="279">
        <v>1</v>
      </c>
      <c r="N64" s="238"/>
    </row>
    <row r="65" spans="1:14" x14ac:dyDescent="0.25">
      <c r="A65" s="631"/>
      <c r="B65" s="314" t="s">
        <v>340</v>
      </c>
      <c r="C65" s="85">
        <f t="shared" si="12"/>
        <v>1</v>
      </c>
      <c r="D65" s="445" t="s">
        <v>297</v>
      </c>
      <c r="E65" s="445" t="s">
        <v>297</v>
      </c>
      <c r="F65" s="445" t="s">
        <v>297</v>
      </c>
      <c r="G65" s="445" t="s">
        <v>297</v>
      </c>
      <c r="H65" s="445" t="s">
        <v>297</v>
      </c>
      <c r="I65" s="279">
        <v>0</v>
      </c>
      <c r="J65" s="279">
        <v>0</v>
      </c>
      <c r="K65" s="279">
        <v>1</v>
      </c>
      <c r="L65" s="279">
        <v>0</v>
      </c>
      <c r="M65" s="279">
        <v>0</v>
      </c>
      <c r="N65" s="238"/>
    </row>
    <row r="66" spans="1:14" x14ac:dyDescent="0.25">
      <c r="A66" s="631"/>
      <c r="B66" s="314" t="s">
        <v>341</v>
      </c>
      <c r="C66" s="85">
        <f t="shared" si="12"/>
        <v>2</v>
      </c>
      <c r="D66" s="279">
        <v>0</v>
      </c>
      <c r="E66" s="279">
        <v>0</v>
      </c>
      <c r="F66" s="279">
        <v>0</v>
      </c>
      <c r="G66" s="279">
        <v>0</v>
      </c>
      <c r="H66" s="279">
        <v>0</v>
      </c>
      <c r="I66" s="279">
        <v>0</v>
      </c>
      <c r="J66" s="279">
        <v>0</v>
      </c>
      <c r="K66" s="279">
        <v>0</v>
      </c>
      <c r="L66" s="279">
        <v>0</v>
      </c>
      <c r="M66" s="279">
        <v>2</v>
      </c>
      <c r="N66" s="238"/>
    </row>
    <row r="67" spans="1:14" x14ac:dyDescent="0.25">
      <c r="A67" s="631"/>
      <c r="B67" s="314" t="s">
        <v>658</v>
      </c>
      <c r="C67" s="85">
        <f t="shared" si="12"/>
        <v>1</v>
      </c>
      <c r="D67" s="445" t="s">
        <v>297</v>
      </c>
      <c r="E67" s="445" t="s">
        <v>297</v>
      </c>
      <c r="F67" s="445" t="s">
        <v>297</v>
      </c>
      <c r="G67" s="445" t="s">
        <v>297</v>
      </c>
      <c r="H67" s="445" t="s">
        <v>297</v>
      </c>
      <c r="I67" s="279">
        <v>0</v>
      </c>
      <c r="J67" s="279">
        <v>0</v>
      </c>
      <c r="K67" s="279">
        <v>1</v>
      </c>
      <c r="L67" s="279">
        <v>0</v>
      </c>
      <c r="M67" s="279">
        <v>0</v>
      </c>
      <c r="N67" s="238"/>
    </row>
    <row r="68" spans="1:14" x14ac:dyDescent="0.25">
      <c r="A68" s="631"/>
      <c r="B68" s="314" t="s">
        <v>342</v>
      </c>
      <c r="C68" s="85">
        <f t="shared" si="12"/>
        <v>2</v>
      </c>
      <c r="D68" s="445" t="s">
        <v>297</v>
      </c>
      <c r="E68" s="445" t="s">
        <v>297</v>
      </c>
      <c r="F68" s="445" t="s">
        <v>297</v>
      </c>
      <c r="G68" s="445" t="s">
        <v>297</v>
      </c>
      <c r="H68" s="445" t="s">
        <v>297</v>
      </c>
      <c r="I68" s="279">
        <v>0</v>
      </c>
      <c r="J68" s="279">
        <v>1</v>
      </c>
      <c r="K68" s="279">
        <v>0</v>
      </c>
      <c r="L68" s="279">
        <v>1</v>
      </c>
      <c r="M68" s="279">
        <v>0</v>
      </c>
      <c r="N68" s="238"/>
    </row>
    <row r="69" spans="1:14" x14ac:dyDescent="0.25">
      <c r="A69" s="631"/>
      <c r="B69" s="314" t="s">
        <v>343</v>
      </c>
      <c r="C69" s="85">
        <f t="shared" si="12"/>
        <v>1</v>
      </c>
      <c r="D69" s="445" t="s">
        <v>297</v>
      </c>
      <c r="E69" s="445" t="s">
        <v>297</v>
      </c>
      <c r="F69" s="445" t="s">
        <v>297</v>
      </c>
      <c r="G69" s="445" t="s">
        <v>297</v>
      </c>
      <c r="H69" s="445" t="s">
        <v>297</v>
      </c>
      <c r="I69" s="279">
        <v>0</v>
      </c>
      <c r="J69" s="279">
        <v>0</v>
      </c>
      <c r="K69" s="279">
        <v>0</v>
      </c>
      <c r="L69" s="279">
        <v>1</v>
      </c>
      <c r="M69" s="279">
        <v>0</v>
      </c>
      <c r="N69" s="238"/>
    </row>
    <row r="70" spans="1:14" x14ac:dyDescent="0.25">
      <c r="A70" s="631"/>
      <c r="B70" s="314" t="s">
        <v>344</v>
      </c>
      <c r="C70" s="85">
        <f t="shared" si="12"/>
        <v>8</v>
      </c>
      <c r="D70" s="279">
        <v>0</v>
      </c>
      <c r="E70" s="279">
        <v>0</v>
      </c>
      <c r="F70" s="279">
        <v>0</v>
      </c>
      <c r="G70" s="279">
        <v>0</v>
      </c>
      <c r="H70" s="279">
        <v>0</v>
      </c>
      <c r="I70" s="279">
        <v>2</v>
      </c>
      <c r="J70" s="279">
        <v>1</v>
      </c>
      <c r="K70" s="279">
        <v>1</v>
      </c>
      <c r="L70" s="279">
        <v>1</v>
      </c>
      <c r="M70" s="279">
        <v>3</v>
      </c>
      <c r="N70" s="238"/>
    </row>
    <row r="71" spans="1:14" x14ac:dyDescent="0.25">
      <c r="A71" s="631"/>
      <c r="B71" s="314" t="s">
        <v>345</v>
      </c>
      <c r="C71" s="85">
        <f t="shared" si="12"/>
        <v>10</v>
      </c>
      <c r="D71" s="279">
        <v>2</v>
      </c>
      <c r="E71" s="279">
        <v>1</v>
      </c>
      <c r="F71" s="279">
        <v>3</v>
      </c>
      <c r="G71" s="279">
        <v>3</v>
      </c>
      <c r="H71" s="279">
        <v>1</v>
      </c>
      <c r="I71" s="446">
        <v>0</v>
      </c>
      <c r="J71" s="446">
        <v>0</v>
      </c>
      <c r="K71" s="446">
        <v>0</v>
      </c>
      <c r="L71" s="446">
        <v>0</v>
      </c>
      <c r="M71" s="446">
        <v>0</v>
      </c>
      <c r="N71" s="242"/>
    </row>
    <row r="72" spans="1:14" x14ac:dyDescent="0.25">
      <c r="A72" s="631"/>
      <c r="B72" s="314" t="s">
        <v>346</v>
      </c>
      <c r="C72" s="85">
        <f t="shared" si="12"/>
        <v>47</v>
      </c>
      <c r="D72" s="279">
        <v>7</v>
      </c>
      <c r="E72" s="279">
        <v>4</v>
      </c>
      <c r="F72" s="279">
        <v>3</v>
      </c>
      <c r="G72" s="279">
        <v>8</v>
      </c>
      <c r="H72" s="279">
        <v>3</v>
      </c>
      <c r="I72" s="279">
        <v>6</v>
      </c>
      <c r="J72" s="279">
        <v>2</v>
      </c>
      <c r="K72" s="279">
        <v>5</v>
      </c>
      <c r="L72" s="279">
        <v>7</v>
      </c>
      <c r="M72" s="279">
        <v>2</v>
      </c>
      <c r="N72" s="238"/>
    </row>
    <row r="73" spans="1:14" x14ac:dyDescent="0.25">
      <c r="A73" s="631"/>
      <c r="B73" s="314" t="s">
        <v>347</v>
      </c>
      <c r="C73" s="85">
        <f t="shared" si="12"/>
        <v>7</v>
      </c>
      <c r="D73" s="279">
        <v>2</v>
      </c>
      <c r="E73" s="279">
        <v>0</v>
      </c>
      <c r="F73" s="279">
        <v>1</v>
      </c>
      <c r="G73" s="279">
        <v>0</v>
      </c>
      <c r="H73" s="279">
        <v>0</v>
      </c>
      <c r="I73" s="279">
        <v>1</v>
      </c>
      <c r="J73" s="279">
        <v>2</v>
      </c>
      <c r="K73" s="279">
        <v>1</v>
      </c>
      <c r="L73" s="279">
        <v>0</v>
      </c>
      <c r="M73" s="279">
        <v>0</v>
      </c>
      <c r="N73" s="238"/>
    </row>
    <row r="74" spans="1:14" x14ac:dyDescent="0.25">
      <c r="A74" s="631"/>
      <c r="B74" s="314" t="s">
        <v>348</v>
      </c>
      <c r="C74" s="85">
        <f>SUM(D74:M74)</f>
        <v>32</v>
      </c>
      <c r="D74" s="279">
        <v>8</v>
      </c>
      <c r="E74" s="279">
        <v>2</v>
      </c>
      <c r="F74" s="279">
        <v>6</v>
      </c>
      <c r="G74" s="279">
        <v>2</v>
      </c>
      <c r="H74" s="279">
        <v>5</v>
      </c>
      <c r="I74" s="279">
        <v>5</v>
      </c>
      <c r="J74" s="279">
        <v>0</v>
      </c>
      <c r="K74" s="279">
        <v>2</v>
      </c>
      <c r="L74" s="279">
        <v>0</v>
      </c>
      <c r="M74" s="279">
        <v>2</v>
      </c>
      <c r="N74" s="238"/>
    </row>
    <row r="75" spans="1:14" x14ac:dyDescent="0.25">
      <c r="A75" s="84" t="s">
        <v>349</v>
      </c>
      <c r="B75" s="84" t="s">
        <v>3</v>
      </c>
      <c r="C75" s="85">
        <f>SUM(D75:M75)</f>
        <v>2</v>
      </c>
      <c r="D75" s="401" t="s">
        <v>297</v>
      </c>
      <c r="E75" s="401" t="s">
        <v>297</v>
      </c>
      <c r="F75" s="401" t="s">
        <v>297</v>
      </c>
      <c r="G75" s="401" t="s">
        <v>297</v>
      </c>
      <c r="H75" s="401" t="s">
        <v>297</v>
      </c>
      <c r="I75" s="85">
        <v>0</v>
      </c>
      <c r="J75" s="85">
        <v>0</v>
      </c>
      <c r="K75" s="85">
        <v>1</v>
      </c>
      <c r="L75" s="85">
        <v>0</v>
      </c>
      <c r="M75" s="85">
        <v>1</v>
      </c>
      <c r="N75" s="440"/>
    </row>
    <row r="76" spans="1:14" x14ac:dyDescent="0.25">
      <c r="A76" s="84" t="s">
        <v>656</v>
      </c>
      <c r="B76" s="84" t="s">
        <v>3</v>
      </c>
      <c r="C76" s="85">
        <f>SUM(D76:M76)</f>
        <v>0</v>
      </c>
      <c r="D76" s="401" t="s">
        <v>297</v>
      </c>
      <c r="E76" s="401" t="s">
        <v>297</v>
      </c>
      <c r="F76" s="401" t="s">
        <v>297</v>
      </c>
      <c r="G76" s="401" t="s">
        <v>297</v>
      </c>
      <c r="H76" s="401" t="s">
        <v>297</v>
      </c>
      <c r="I76" s="85">
        <v>0</v>
      </c>
      <c r="J76" s="85">
        <v>0</v>
      </c>
      <c r="K76" s="85">
        <v>0</v>
      </c>
      <c r="L76" s="85">
        <v>0</v>
      </c>
      <c r="M76" s="85">
        <v>0</v>
      </c>
      <c r="N76" s="440"/>
    </row>
    <row r="77" spans="1:14" x14ac:dyDescent="0.25">
      <c r="A77" s="630" t="s">
        <v>350</v>
      </c>
      <c r="B77" s="84" t="s">
        <v>3</v>
      </c>
      <c r="C77" s="85">
        <f>SUM(C78:C79)</f>
        <v>10</v>
      </c>
      <c r="D77" s="85">
        <f>SUM(D78:D79)</f>
        <v>0</v>
      </c>
      <c r="E77" s="85">
        <f t="shared" ref="E77:M77" si="13">SUM(E78:E79)</f>
        <v>0</v>
      </c>
      <c r="F77" s="85">
        <f t="shared" si="13"/>
        <v>0</v>
      </c>
      <c r="G77" s="85">
        <f t="shared" si="13"/>
        <v>0</v>
      </c>
      <c r="H77" s="85">
        <f t="shared" si="13"/>
        <v>0</v>
      </c>
      <c r="I77" s="85">
        <f t="shared" si="13"/>
        <v>0</v>
      </c>
      <c r="J77" s="85">
        <f t="shared" si="13"/>
        <v>0</v>
      </c>
      <c r="K77" s="85">
        <f t="shared" si="13"/>
        <v>2</v>
      </c>
      <c r="L77" s="85">
        <f t="shared" si="13"/>
        <v>3</v>
      </c>
      <c r="M77" s="85">
        <f t="shared" si="13"/>
        <v>5</v>
      </c>
      <c r="N77" s="440"/>
    </row>
    <row r="78" spans="1:14" x14ac:dyDescent="0.25">
      <c r="A78" s="630"/>
      <c r="B78" s="314" t="s">
        <v>351</v>
      </c>
      <c r="C78" s="85">
        <f>SUM(D78:M78)</f>
        <v>1</v>
      </c>
      <c r="D78" s="279">
        <v>0</v>
      </c>
      <c r="E78" s="279">
        <v>0</v>
      </c>
      <c r="F78" s="279">
        <v>0</v>
      </c>
      <c r="G78" s="279">
        <v>0</v>
      </c>
      <c r="H78" s="279">
        <v>0</v>
      </c>
      <c r="I78" s="279">
        <v>0</v>
      </c>
      <c r="J78" s="279">
        <v>0</v>
      </c>
      <c r="K78" s="279">
        <v>0</v>
      </c>
      <c r="L78" s="279">
        <v>0</v>
      </c>
      <c r="M78" s="279">
        <v>1</v>
      </c>
      <c r="N78" s="238"/>
    </row>
    <row r="79" spans="1:14" x14ac:dyDescent="0.25">
      <c r="A79" s="630"/>
      <c r="B79" s="314" t="s">
        <v>352</v>
      </c>
      <c r="C79" s="85">
        <f>SUM(D79:M79)</f>
        <v>9</v>
      </c>
      <c r="D79" s="279">
        <v>0</v>
      </c>
      <c r="E79" s="279">
        <v>0</v>
      </c>
      <c r="F79" s="279">
        <v>0</v>
      </c>
      <c r="G79" s="279">
        <v>0</v>
      </c>
      <c r="H79" s="279">
        <v>0</v>
      </c>
      <c r="I79" s="279">
        <v>0</v>
      </c>
      <c r="J79" s="279">
        <v>0</v>
      </c>
      <c r="K79" s="279">
        <v>2</v>
      </c>
      <c r="L79" s="279">
        <v>3</v>
      </c>
      <c r="M79" s="279">
        <v>4</v>
      </c>
      <c r="N79" s="238"/>
    </row>
    <row r="80" spans="1:14" x14ac:dyDescent="0.25">
      <c r="A80" s="630" t="s">
        <v>353</v>
      </c>
      <c r="B80" s="84" t="s">
        <v>3</v>
      </c>
      <c r="C80" s="85">
        <f>SUM(C81:C93)</f>
        <v>29</v>
      </c>
      <c r="D80" s="85">
        <f>SUM(D81:D93)</f>
        <v>1</v>
      </c>
      <c r="E80" s="85">
        <f t="shared" ref="E80:M80" si="14">SUM(E81:E93)</f>
        <v>2</v>
      </c>
      <c r="F80" s="85">
        <f t="shared" si="14"/>
        <v>6</v>
      </c>
      <c r="G80" s="85">
        <f t="shared" si="14"/>
        <v>1</v>
      </c>
      <c r="H80" s="85">
        <f t="shared" si="14"/>
        <v>3</v>
      </c>
      <c r="I80" s="85">
        <f t="shared" si="14"/>
        <v>2</v>
      </c>
      <c r="J80" s="85">
        <f t="shared" si="14"/>
        <v>4</v>
      </c>
      <c r="K80" s="85">
        <f t="shared" si="14"/>
        <v>2</v>
      </c>
      <c r="L80" s="85">
        <f t="shared" si="14"/>
        <v>4</v>
      </c>
      <c r="M80" s="85">
        <f t="shared" si="14"/>
        <v>4</v>
      </c>
      <c r="N80" s="440"/>
    </row>
    <row r="81" spans="1:14" x14ac:dyDescent="0.25">
      <c r="A81" s="630"/>
      <c r="B81" s="314" t="s">
        <v>316</v>
      </c>
      <c r="C81" s="85">
        <f>SUM(D81:M81)</f>
        <v>1</v>
      </c>
      <c r="D81" s="445" t="s">
        <v>297</v>
      </c>
      <c r="E81" s="445" t="s">
        <v>297</v>
      </c>
      <c r="F81" s="445" t="s">
        <v>297</v>
      </c>
      <c r="G81" s="445" t="s">
        <v>297</v>
      </c>
      <c r="H81" s="445" t="s">
        <v>297</v>
      </c>
      <c r="I81" s="279">
        <v>0</v>
      </c>
      <c r="J81" s="279">
        <v>0</v>
      </c>
      <c r="K81" s="279">
        <v>0</v>
      </c>
      <c r="L81" s="279">
        <v>0</v>
      </c>
      <c r="M81" s="279">
        <v>1</v>
      </c>
      <c r="N81" s="238"/>
    </row>
    <row r="82" spans="1:14" x14ac:dyDescent="0.25">
      <c r="A82" s="631"/>
      <c r="B82" s="314" t="s">
        <v>317</v>
      </c>
      <c r="C82" s="85">
        <f>SUM(D82:M82)</f>
        <v>3</v>
      </c>
      <c r="D82" s="279">
        <v>0</v>
      </c>
      <c r="E82" s="279">
        <v>0</v>
      </c>
      <c r="F82" s="279">
        <v>0</v>
      </c>
      <c r="G82" s="279">
        <v>0</v>
      </c>
      <c r="H82" s="279">
        <v>0</v>
      </c>
      <c r="I82" s="279">
        <v>0</v>
      </c>
      <c r="J82" s="279">
        <v>0</v>
      </c>
      <c r="K82" s="279">
        <v>0</v>
      </c>
      <c r="L82" s="279">
        <v>2</v>
      </c>
      <c r="M82" s="279">
        <v>1</v>
      </c>
      <c r="N82" s="238"/>
    </row>
    <row r="83" spans="1:14" x14ac:dyDescent="0.25">
      <c r="A83" s="631"/>
      <c r="B83" s="314" t="s">
        <v>318</v>
      </c>
      <c r="C83" s="85">
        <f t="shared" ref="C83:C91" si="15">SUM(D83:M83)</f>
        <v>0</v>
      </c>
      <c r="D83" s="279">
        <v>0</v>
      </c>
      <c r="E83" s="279">
        <v>0</v>
      </c>
      <c r="F83" s="279">
        <v>0</v>
      </c>
      <c r="G83" s="279">
        <v>0</v>
      </c>
      <c r="H83" s="279">
        <v>0</v>
      </c>
      <c r="I83" s="279">
        <v>0</v>
      </c>
      <c r="J83" s="279">
        <v>0</v>
      </c>
      <c r="K83" s="279">
        <v>0</v>
      </c>
      <c r="L83" s="279">
        <v>0</v>
      </c>
      <c r="M83" s="279">
        <v>0</v>
      </c>
      <c r="N83" s="238"/>
    </row>
    <row r="84" spans="1:14" x14ac:dyDescent="0.25">
      <c r="A84" s="631"/>
      <c r="B84" s="314" t="s">
        <v>354</v>
      </c>
      <c r="C84" s="85">
        <f t="shared" si="15"/>
        <v>4</v>
      </c>
      <c r="D84" s="279">
        <v>0</v>
      </c>
      <c r="E84" s="279">
        <v>1</v>
      </c>
      <c r="F84" s="279">
        <v>0</v>
      </c>
      <c r="G84" s="279">
        <v>0</v>
      </c>
      <c r="H84" s="279">
        <v>1</v>
      </c>
      <c r="I84" s="279">
        <v>0</v>
      </c>
      <c r="J84" s="279">
        <v>1</v>
      </c>
      <c r="K84" s="279">
        <v>1</v>
      </c>
      <c r="L84" s="279">
        <v>0</v>
      </c>
      <c r="M84" s="279">
        <v>0</v>
      </c>
      <c r="N84" s="238"/>
    </row>
    <row r="85" spans="1:14" x14ac:dyDescent="0.25">
      <c r="A85" s="631"/>
      <c r="B85" s="314" t="s">
        <v>319</v>
      </c>
      <c r="C85" s="85">
        <f>SUM(D85:M85)</f>
        <v>1</v>
      </c>
      <c r="D85" s="279">
        <v>0</v>
      </c>
      <c r="E85" s="279">
        <v>0</v>
      </c>
      <c r="F85" s="279">
        <v>0</v>
      </c>
      <c r="G85" s="279">
        <v>0</v>
      </c>
      <c r="H85" s="279">
        <v>0</v>
      </c>
      <c r="I85" s="279">
        <v>1</v>
      </c>
      <c r="J85" s="279">
        <v>0</v>
      </c>
      <c r="K85" s="279">
        <v>0</v>
      </c>
      <c r="L85" s="279">
        <v>0</v>
      </c>
      <c r="M85" s="279">
        <v>0</v>
      </c>
      <c r="N85" s="238"/>
    </row>
    <row r="86" spans="1:14" x14ac:dyDescent="0.25">
      <c r="A86" s="631"/>
      <c r="B86" s="314" t="s">
        <v>320</v>
      </c>
      <c r="C86" s="85">
        <f t="shared" si="15"/>
        <v>0</v>
      </c>
      <c r="D86" s="445" t="s">
        <v>297</v>
      </c>
      <c r="E86" s="445" t="s">
        <v>297</v>
      </c>
      <c r="F86" s="445" t="s">
        <v>297</v>
      </c>
      <c r="G86" s="445" t="s">
        <v>297</v>
      </c>
      <c r="H86" s="445" t="s">
        <v>297</v>
      </c>
      <c r="I86" s="279">
        <v>0</v>
      </c>
      <c r="J86" s="279">
        <v>0</v>
      </c>
      <c r="K86" s="279">
        <v>0</v>
      </c>
      <c r="L86" s="279">
        <v>0</v>
      </c>
      <c r="M86" s="279">
        <v>0</v>
      </c>
      <c r="N86" s="238"/>
    </row>
    <row r="87" spans="1:14" x14ac:dyDescent="0.25">
      <c r="A87" s="631"/>
      <c r="B87" s="314" t="s">
        <v>321</v>
      </c>
      <c r="C87" s="85">
        <f t="shared" si="15"/>
        <v>0</v>
      </c>
      <c r="D87" s="279">
        <v>0</v>
      </c>
      <c r="E87" s="279">
        <v>0</v>
      </c>
      <c r="F87" s="279">
        <v>0</v>
      </c>
      <c r="G87" s="279">
        <v>0</v>
      </c>
      <c r="H87" s="279">
        <v>0</v>
      </c>
      <c r="I87" s="279">
        <v>0</v>
      </c>
      <c r="J87" s="279">
        <v>0</v>
      </c>
      <c r="K87" s="279">
        <v>0</v>
      </c>
      <c r="L87" s="279">
        <v>0</v>
      </c>
      <c r="M87" s="279">
        <v>0</v>
      </c>
      <c r="N87" s="238"/>
    </row>
    <row r="88" spans="1:14" x14ac:dyDescent="0.25">
      <c r="A88" s="631"/>
      <c r="B88" s="314" t="s">
        <v>322</v>
      </c>
      <c r="C88" s="85">
        <f t="shared" si="15"/>
        <v>2</v>
      </c>
      <c r="D88" s="279">
        <v>1</v>
      </c>
      <c r="E88" s="279">
        <v>0</v>
      </c>
      <c r="F88" s="279">
        <v>1</v>
      </c>
      <c r="G88" s="279">
        <v>0</v>
      </c>
      <c r="H88" s="279">
        <v>0</v>
      </c>
      <c r="I88" s="279">
        <v>0</v>
      </c>
      <c r="J88" s="279">
        <v>0</v>
      </c>
      <c r="K88" s="279">
        <v>0</v>
      </c>
      <c r="L88" s="279">
        <v>0</v>
      </c>
      <c r="M88" s="279">
        <v>0</v>
      </c>
      <c r="N88" s="238"/>
    </row>
    <row r="89" spans="1:14" x14ac:dyDescent="0.25">
      <c r="A89" s="631"/>
      <c r="B89" s="314" t="s">
        <v>323</v>
      </c>
      <c r="C89" s="85">
        <f t="shared" si="15"/>
        <v>6</v>
      </c>
      <c r="D89" s="279">
        <v>0</v>
      </c>
      <c r="E89" s="279">
        <v>1</v>
      </c>
      <c r="F89" s="279">
        <v>0</v>
      </c>
      <c r="G89" s="279">
        <v>0</v>
      </c>
      <c r="H89" s="279">
        <v>1</v>
      </c>
      <c r="I89" s="279">
        <v>1</v>
      </c>
      <c r="J89" s="279">
        <v>1</v>
      </c>
      <c r="K89" s="279">
        <v>0</v>
      </c>
      <c r="L89" s="279">
        <v>1</v>
      </c>
      <c r="M89" s="279">
        <v>1</v>
      </c>
      <c r="N89" s="238"/>
    </row>
    <row r="90" spans="1:14" x14ac:dyDescent="0.25">
      <c r="A90" s="631"/>
      <c r="B90" s="314" t="s">
        <v>657</v>
      </c>
      <c r="C90" s="85">
        <f>SUM(D90:M90)</f>
        <v>8</v>
      </c>
      <c r="D90" s="279">
        <v>0</v>
      </c>
      <c r="E90" s="279">
        <v>0</v>
      </c>
      <c r="F90" s="279">
        <v>3</v>
      </c>
      <c r="G90" s="279">
        <v>1</v>
      </c>
      <c r="H90" s="279">
        <v>0</v>
      </c>
      <c r="I90" s="279">
        <v>0</v>
      </c>
      <c r="J90" s="279">
        <v>1</v>
      </c>
      <c r="K90" s="279">
        <v>1</v>
      </c>
      <c r="L90" s="279">
        <v>1</v>
      </c>
      <c r="M90" s="279">
        <v>1</v>
      </c>
      <c r="N90" s="238"/>
    </row>
    <row r="91" spans="1:14" x14ac:dyDescent="0.25">
      <c r="A91" s="631"/>
      <c r="B91" s="314" t="s">
        <v>325</v>
      </c>
      <c r="C91" s="85">
        <f t="shared" si="15"/>
        <v>1</v>
      </c>
      <c r="D91" s="279">
        <v>0</v>
      </c>
      <c r="E91" s="279">
        <v>0</v>
      </c>
      <c r="F91" s="279">
        <v>0</v>
      </c>
      <c r="G91" s="279">
        <v>0</v>
      </c>
      <c r="H91" s="279">
        <v>1</v>
      </c>
      <c r="I91" s="279">
        <v>0</v>
      </c>
      <c r="J91" s="279">
        <v>0</v>
      </c>
      <c r="K91" s="279">
        <v>0</v>
      </c>
      <c r="L91" s="279">
        <v>0</v>
      </c>
      <c r="M91" s="279">
        <v>0</v>
      </c>
      <c r="N91" s="238"/>
    </row>
    <row r="92" spans="1:14" x14ac:dyDescent="0.25">
      <c r="A92" s="631"/>
      <c r="B92" s="314" t="s">
        <v>326</v>
      </c>
      <c r="C92" s="85">
        <f>SUM(D92:M92)</f>
        <v>3</v>
      </c>
      <c r="D92" s="279">
        <v>0</v>
      </c>
      <c r="E92" s="279">
        <v>0</v>
      </c>
      <c r="F92" s="279">
        <v>2</v>
      </c>
      <c r="G92" s="279">
        <v>0</v>
      </c>
      <c r="H92" s="279">
        <v>0</v>
      </c>
      <c r="I92" s="279">
        <v>0</v>
      </c>
      <c r="J92" s="279">
        <v>1</v>
      </c>
      <c r="K92" s="279">
        <v>0</v>
      </c>
      <c r="L92" s="279">
        <v>0</v>
      </c>
      <c r="M92" s="279">
        <v>0</v>
      </c>
      <c r="N92" s="238"/>
    </row>
    <row r="93" spans="1:14" x14ac:dyDescent="0.25">
      <c r="A93" s="631"/>
      <c r="B93" s="314" t="s">
        <v>327</v>
      </c>
      <c r="C93" s="85">
        <f>SUM(D93:M93)</f>
        <v>0</v>
      </c>
      <c r="D93" s="279">
        <v>0</v>
      </c>
      <c r="E93" s="279">
        <v>0</v>
      </c>
      <c r="F93" s="279">
        <v>0</v>
      </c>
      <c r="G93" s="279">
        <v>0</v>
      </c>
      <c r="H93" s="279">
        <v>0</v>
      </c>
      <c r="I93" s="279">
        <v>0</v>
      </c>
      <c r="J93" s="279">
        <v>0</v>
      </c>
      <c r="K93" s="279">
        <v>0</v>
      </c>
      <c r="L93" s="279">
        <v>0</v>
      </c>
      <c r="M93" s="279">
        <v>0</v>
      </c>
      <c r="N93" s="238"/>
    </row>
    <row r="94" spans="1:14" x14ac:dyDescent="0.25">
      <c r="A94" s="630" t="s">
        <v>356</v>
      </c>
      <c r="B94" s="84" t="s">
        <v>3</v>
      </c>
      <c r="C94" s="85">
        <f>SUM(C95:C98)</f>
        <v>2</v>
      </c>
      <c r="D94" s="85">
        <f>SUM(D95:D98)</f>
        <v>0</v>
      </c>
      <c r="E94" s="85">
        <f t="shared" ref="E94:M94" si="16">SUM(E95:E98)</f>
        <v>0</v>
      </c>
      <c r="F94" s="85">
        <f t="shared" si="16"/>
        <v>0</v>
      </c>
      <c r="G94" s="85">
        <f t="shared" si="16"/>
        <v>0</v>
      </c>
      <c r="H94" s="85">
        <f t="shared" si="16"/>
        <v>1</v>
      </c>
      <c r="I94" s="85">
        <f t="shared" si="16"/>
        <v>0</v>
      </c>
      <c r="J94" s="85">
        <f t="shared" si="16"/>
        <v>0</v>
      </c>
      <c r="K94" s="85">
        <f t="shared" si="16"/>
        <v>0</v>
      </c>
      <c r="L94" s="85">
        <f t="shared" si="16"/>
        <v>0</v>
      </c>
      <c r="M94" s="85">
        <f t="shared" si="16"/>
        <v>1</v>
      </c>
      <c r="N94" s="440"/>
    </row>
    <row r="95" spans="1:14" x14ac:dyDescent="0.25">
      <c r="A95" s="630"/>
      <c r="B95" s="314" t="s">
        <v>318</v>
      </c>
      <c r="C95" s="85">
        <f>SUM(D95:M95)</f>
        <v>2</v>
      </c>
      <c r="D95" s="279">
        <v>0</v>
      </c>
      <c r="E95" s="279">
        <v>0</v>
      </c>
      <c r="F95" s="279">
        <v>0</v>
      </c>
      <c r="G95" s="279">
        <v>0</v>
      </c>
      <c r="H95" s="279">
        <v>1</v>
      </c>
      <c r="I95" s="279">
        <v>0</v>
      </c>
      <c r="J95" s="279">
        <v>0</v>
      </c>
      <c r="K95" s="279">
        <v>0</v>
      </c>
      <c r="L95" s="279">
        <v>0</v>
      </c>
      <c r="M95" s="279">
        <v>1</v>
      </c>
      <c r="N95" s="238"/>
    </row>
    <row r="96" spans="1:14" x14ac:dyDescent="0.25">
      <c r="A96" s="630"/>
      <c r="B96" s="314" t="s">
        <v>357</v>
      </c>
      <c r="C96" s="85">
        <f>SUM(D96:M96)</f>
        <v>0</v>
      </c>
      <c r="D96" s="445" t="s">
        <v>297</v>
      </c>
      <c r="E96" s="445" t="s">
        <v>297</v>
      </c>
      <c r="F96" s="445" t="s">
        <v>297</v>
      </c>
      <c r="G96" s="445" t="s">
        <v>297</v>
      </c>
      <c r="H96" s="445" t="s">
        <v>297</v>
      </c>
      <c r="I96" s="279">
        <v>0</v>
      </c>
      <c r="J96" s="279">
        <v>0</v>
      </c>
      <c r="K96" s="279">
        <v>0</v>
      </c>
      <c r="L96" s="279">
        <v>0</v>
      </c>
      <c r="M96" s="279">
        <v>0</v>
      </c>
      <c r="N96" s="238"/>
    </row>
    <row r="97" spans="1:14" x14ac:dyDescent="0.25">
      <c r="A97" s="630"/>
      <c r="B97" s="314" t="s">
        <v>358</v>
      </c>
      <c r="C97" s="85">
        <f t="shared" ref="C97:C98" si="17">SUM(D97:M97)</f>
        <v>0</v>
      </c>
      <c r="D97" s="445" t="s">
        <v>297</v>
      </c>
      <c r="E97" s="445" t="s">
        <v>297</v>
      </c>
      <c r="F97" s="445" t="s">
        <v>297</v>
      </c>
      <c r="G97" s="445" t="s">
        <v>297</v>
      </c>
      <c r="H97" s="445" t="s">
        <v>297</v>
      </c>
      <c r="I97" s="279">
        <v>0</v>
      </c>
      <c r="J97" s="279">
        <v>0</v>
      </c>
      <c r="K97" s="279">
        <v>0</v>
      </c>
      <c r="L97" s="279">
        <v>0</v>
      </c>
      <c r="M97" s="279">
        <v>0</v>
      </c>
      <c r="N97" s="238"/>
    </row>
    <row r="98" spans="1:14" x14ac:dyDescent="0.25">
      <c r="A98" s="630"/>
      <c r="B98" s="314" t="s">
        <v>323</v>
      </c>
      <c r="C98" s="85">
        <f t="shared" si="17"/>
        <v>0</v>
      </c>
      <c r="D98" s="279">
        <v>0</v>
      </c>
      <c r="E98" s="279">
        <v>0</v>
      </c>
      <c r="F98" s="279">
        <v>0</v>
      </c>
      <c r="G98" s="279">
        <v>0</v>
      </c>
      <c r="H98" s="279">
        <v>0</v>
      </c>
      <c r="I98" s="279">
        <v>0</v>
      </c>
      <c r="J98" s="279">
        <v>0</v>
      </c>
      <c r="K98" s="279">
        <v>0</v>
      </c>
      <c r="L98" s="279">
        <v>0</v>
      </c>
      <c r="M98" s="279">
        <v>0</v>
      </c>
      <c r="N98" s="238"/>
    </row>
    <row r="99" spans="1:14" ht="26.25" x14ac:dyDescent="0.25">
      <c r="A99" s="321" t="s">
        <v>659</v>
      </c>
      <c r="B99" s="447" t="s">
        <v>3</v>
      </c>
      <c r="C99" s="448">
        <f>SUM(D99:M99)</f>
        <v>10</v>
      </c>
      <c r="D99" s="449" t="s">
        <v>297</v>
      </c>
      <c r="E99" s="449" t="s">
        <v>297</v>
      </c>
      <c r="F99" s="449" t="s">
        <v>297</v>
      </c>
      <c r="G99" s="449" t="s">
        <v>297</v>
      </c>
      <c r="H99" s="449" t="s">
        <v>297</v>
      </c>
      <c r="I99" s="267">
        <v>0</v>
      </c>
      <c r="J99" s="267">
        <v>1</v>
      </c>
      <c r="K99" s="267">
        <v>1</v>
      </c>
      <c r="L99" s="267">
        <v>7</v>
      </c>
      <c r="M99" s="267">
        <v>1</v>
      </c>
      <c r="N99" s="439"/>
    </row>
    <row r="100" spans="1:14" x14ac:dyDescent="0.25">
      <c r="A100" s="630" t="s">
        <v>345</v>
      </c>
      <c r="B100" s="84" t="s">
        <v>3</v>
      </c>
      <c r="C100" s="85">
        <f>SUM(C101:C105)</f>
        <v>12</v>
      </c>
      <c r="D100" s="401" t="s">
        <v>297</v>
      </c>
      <c r="E100" s="401" t="s">
        <v>297</v>
      </c>
      <c r="F100" s="401" t="s">
        <v>297</v>
      </c>
      <c r="G100" s="401" t="s">
        <v>297</v>
      </c>
      <c r="H100" s="401" t="s">
        <v>297</v>
      </c>
      <c r="I100" s="85">
        <f>SUM(I101:I105)</f>
        <v>2</v>
      </c>
      <c r="J100" s="85">
        <f t="shared" ref="J100:M100" si="18">SUM(J101:J105)</f>
        <v>2</v>
      </c>
      <c r="K100" s="85">
        <f t="shared" si="18"/>
        <v>3</v>
      </c>
      <c r="L100" s="85">
        <f t="shared" si="18"/>
        <v>3</v>
      </c>
      <c r="M100" s="85">
        <f t="shared" si="18"/>
        <v>2</v>
      </c>
      <c r="N100" s="440"/>
    </row>
    <row r="101" spans="1:14" x14ac:dyDescent="0.25">
      <c r="A101" s="630"/>
      <c r="B101" s="314" t="s">
        <v>316</v>
      </c>
      <c r="C101" s="85">
        <f>SUM(D101:M101)</f>
        <v>0</v>
      </c>
      <c r="D101" s="445" t="s">
        <v>297</v>
      </c>
      <c r="E101" s="445" t="s">
        <v>297</v>
      </c>
      <c r="F101" s="445" t="s">
        <v>297</v>
      </c>
      <c r="G101" s="445" t="s">
        <v>297</v>
      </c>
      <c r="H101" s="445" t="s">
        <v>297</v>
      </c>
      <c r="I101" s="279">
        <v>0</v>
      </c>
      <c r="J101" s="279">
        <v>0</v>
      </c>
      <c r="K101" s="279">
        <v>0</v>
      </c>
      <c r="L101" s="279">
        <v>0</v>
      </c>
      <c r="M101" s="279">
        <v>0</v>
      </c>
      <c r="N101" s="238"/>
    </row>
    <row r="102" spans="1:14" x14ac:dyDescent="0.25">
      <c r="A102" s="630"/>
      <c r="B102" s="314" t="s">
        <v>359</v>
      </c>
      <c r="C102" s="85">
        <f t="shared" ref="C102:C105" si="19">SUM(D102:M102)</f>
        <v>1</v>
      </c>
      <c r="D102" s="445" t="s">
        <v>297</v>
      </c>
      <c r="E102" s="445" t="s">
        <v>297</v>
      </c>
      <c r="F102" s="445" t="s">
        <v>297</v>
      </c>
      <c r="G102" s="445" t="s">
        <v>297</v>
      </c>
      <c r="H102" s="445" t="s">
        <v>297</v>
      </c>
      <c r="I102" s="279">
        <v>0</v>
      </c>
      <c r="J102" s="279">
        <v>0</v>
      </c>
      <c r="K102" s="279">
        <v>0</v>
      </c>
      <c r="L102" s="279">
        <v>0</v>
      </c>
      <c r="M102" s="279">
        <v>1</v>
      </c>
      <c r="N102" s="238"/>
    </row>
    <row r="103" spans="1:14" x14ac:dyDescent="0.25">
      <c r="A103" s="630"/>
      <c r="B103" s="314" t="s">
        <v>320</v>
      </c>
      <c r="C103" s="85">
        <f t="shared" si="19"/>
        <v>0</v>
      </c>
      <c r="D103" s="445" t="s">
        <v>297</v>
      </c>
      <c r="E103" s="445" t="s">
        <v>297</v>
      </c>
      <c r="F103" s="445" t="s">
        <v>297</v>
      </c>
      <c r="G103" s="445" t="s">
        <v>297</v>
      </c>
      <c r="H103" s="445" t="s">
        <v>297</v>
      </c>
      <c r="I103" s="279">
        <v>0</v>
      </c>
      <c r="J103" s="279">
        <v>0</v>
      </c>
      <c r="K103" s="279">
        <v>0</v>
      </c>
      <c r="L103" s="279">
        <v>0</v>
      </c>
      <c r="M103" s="279">
        <v>0</v>
      </c>
      <c r="N103" s="238"/>
    </row>
    <row r="104" spans="1:14" x14ac:dyDescent="0.25">
      <c r="A104" s="630"/>
      <c r="B104" s="314" t="s">
        <v>660</v>
      </c>
      <c r="C104" s="85">
        <f>SUM(D104:M104)</f>
        <v>11</v>
      </c>
      <c r="D104" s="445" t="s">
        <v>297</v>
      </c>
      <c r="E104" s="445" t="s">
        <v>297</v>
      </c>
      <c r="F104" s="445" t="s">
        <v>297</v>
      </c>
      <c r="G104" s="445" t="s">
        <v>297</v>
      </c>
      <c r="H104" s="445" t="s">
        <v>297</v>
      </c>
      <c r="I104" s="279">
        <v>2</v>
      </c>
      <c r="J104" s="279">
        <v>2</v>
      </c>
      <c r="K104" s="279">
        <v>3</v>
      </c>
      <c r="L104" s="279">
        <v>3</v>
      </c>
      <c r="M104" s="279">
        <v>1</v>
      </c>
      <c r="N104" s="238"/>
    </row>
    <row r="105" spans="1:14" x14ac:dyDescent="0.25">
      <c r="A105" s="630"/>
      <c r="B105" s="314" t="s">
        <v>360</v>
      </c>
      <c r="C105" s="85">
        <f t="shared" si="19"/>
        <v>0</v>
      </c>
      <c r="D105" s="445" t="s">
        <v>297</v>
      </c>
      <c r="E105" s="445" t="s">
        <v>297</v>
      </c>
      <c r="F105" s="445" t="s">
        <v>297</v>
      </c>
      <c r="G105" s="445" t="s">
        <v>297</v>
      </c>
      <c r="H105" s="445" t="s">
        <v>297</v>
      </c>
      <c r="I105" s="279">
        <v>0</v>
      </c>
      <c r="J105" s="279">
        <v>0</v>
      </c>
      <c r="K105" s="279">
        <v>0</v>
      </c>
      <c r="L105" s="279">
        <v>0</v>
      </c>
      <c r="M105" s="279">
        <v>0</v>
      </c>
      <c r="N105" s="238"/>
    </row>
    <row r="106" spans="1:14" x14ac:dyDescent="0.25">
      <c r="A106" s="84" t="s">
        <v>361</v>
      </c>
      <c r="B106" s="84" t="s">
        <v>3</v>
      </c>
      <c r="C106" s="85">
        <v>8</v>
      </c>
      <c r="D106" s="85"/>
      <c r="E106" s="85">
        <v>0</v>
      </c>
      <c r="F106" s="85">
        <v>4</v>
      </c>
      <c r="G106" s="85">
        <v>0</v>
      </c>
      <c r="H106" s="85">
        <v>1</v>
      </c>
      <c r="I106" s="85">
        <v>0</v>
      </c>
      <c r="J106" s="85">
        <v>0</v>
      </c>
      <c r="K106" s="85">
        <v>1</v>
      </c>
      <c r="L106" s="85">
        <v>0</v>
      </c>
      <c r="M106" s="85">
        <v>2</v>
      </c>
      <c r="N106" s="440"/>
    </row>
    <row r="107" spans="1:14" x14ac:dyDescent="0.25">
      <c r="A107" s="84" t="s">
        <v>102</v>
      </c>
      <c r="B107" s="84" t="s">
        <v>3</v>
      </c>
      <c r="C107" s="85">
        <f>SUM(D107:M107)</f>
        <v>25</v>
      </c>
      <c r="D107" s="85">
        <v>4</v>
      </c>
      <c r="E107" s="85">
        <v>5</v>
      </c>
      <c r="F107" s="85">
        <v>7</v>
      </c>
      <c r="G107" s="85">
        <v>3</v>
      </c>
      <c r="H107" s="85">
        <v>2</v>
      </c>
      <c r="I107" s="85">
        <v>1</v>
      </c>
      <c r="J107" s="85">
        <v>0</v>
      </c>
      <c r="K107" s="85">
        <v>1</v>
      </c>
      <c r="L107" s="85">
        <v>0</v>
      </c>
      <c r="M107" s="85">
        <v>2</v>
      </c>
      <c r="N107" s="440"/>
    </row>
    <row r="108" spans="1:14" x14ac:dyDescent="0.25">
      <c r="A108" s="84" t="s">
        <v>362</v>
      </c>
      <c r="B108" s="84" t="s">
        <v>3</v>
      </c>
      <c r="C108" s="85">
        <f>SUM(D108:M108)</f>
        <v>6</v>
      </c>
      <c r="D108" s="401" t="s">
        <v>297</v>
      </c>
      <c r="E108" s="401" t="s">
        <v>297</v>
      </c>
      <c r="F108" s="401" t="s">
        <v>297</v>
      </c>
      <c r="G108" s="401" t="s">
        <v>297</v>
      </c>
      <c r="H108" s="401" t="s">
        <v>297</v>
      </c>
      <c r="I108" s="85">
        <v>0</v>
      </c>
      <c r="J108" s="85">
        <v>1</v>
      </c>
      <c r="K108" s="85">
        <v>5</v>
      </c>
      <c r="L108" s="85">
        <v>0</v>
      </c>
      <c r="M108" s="85">
        <v>0</v>
      </c>
      <c r="N108" s="440"/>
    </row>
    <row r="109" spans="1:14" x14ac:dyDescent="0.25">
      <c r="A109" s="632" t="s">
        <v>363</v>
      </c>
      <c r="B109" s="632"/>
      <c r="C109" s="632"/>
      <c r="D109" s="632"/>
      <c r="E109" s="632"/>
      <c r="F109" s="632"/>
      <c r="G109" s="632"/>
      <c r="H109" s="632"/>
      <c r="I109" s="632"/>
      <c r="J109" s="632"/>
      <c r="K109" s="320"/>
      <c r="L109" s="320"/>
      <c r="M109" s="427"/>
      <c r="N109" s="243"/>
    </row>
    <row r="110" spans="1:14" x14ac:dyDescent="0.25">
      <c r="A110" s="624" t="s">
        <v>364</v>
      </c>
      <c r="B110" s="624"/>
      <c r="C110" s="624"/>
      <c r="D110" s="624"/>
      <c r="E110" s="624"/>
      <c r="F110" s="624"/>
      <c r="G110" s="624"/>
      <c r="H110" s="624"/>
      <c r="I110" s="624"/>
      <c r="J110" s="624"/>
      <c r="K110" s="232"/>
      <c r="L110" s="232"/>
      <c r="M110" s="426"/>
      <c r="N110" s="243"/>
    </row>
    <row r="111" spans="1:14" x14ac:dyDescent="0.25">
      <c r="A111" s="624" t="s">
        <v>365</v>
      </c>
      <c r="B111" s="624"/>
      <c r="C111" s="624"/>
      <c r="D111" s="624"/>
      <c r="E111" s="624"/>
      <c r="F111" s="624"/>
      <c r="G111" s="624"/>
      <c r="H111" s="624"/>
      <c r="I111" s="624"/>
      <c r="J111" s="624"/>
      <c r="K111" s="232"/>
      <c r="L111" s="232"/>
      <c r="M111" s="426"/>
      <c r="N111" s="243"/>
    </row>
    <row r="112" spans="1:14" x14ac:dyDescent="0.25">
      <c r="A112" s="144"/>
      <c r="B112" s="144"/>
      <c r="C112" s="144"/>
      <c r="D112" s="144"/>
      <c r="E112" s="144"/>
      <c r="F112" s="144"/>
      <c r="G112" s="144"/>
      <c r="H112" s="144"/>
      <c r="I112" s="144"/>
      <c r="J112" s="144"/>
      <c r="K112" s="144"/>
    </row>
  </sheetData>
  <mergeCells count="18">
    <mergeCell ref="A9:A11"/>
    <mergeCell ref="A4:B4"/>
    <mergeCell ref="A6:A8"/>
    <mergeCell ref="A1:K1"/>
    <mergeCell ref="A2:K2"/>
    <mergeCell ref="A3:K3"/>
    <mergeCell ref="A111:J111"/>
    <mergeCell ref="A12:A22"/>
    <mergeCell ref="A24:A33"/>
    <mergeCell ref="A34:A46"/>
    <mergeCell ref="A47:A51"/>
    <mergeCell ref="A53:A74"/>
    <mergeCell ref="A77:A79"/>
    <mergeCell ref="A80:A93"/>
    <mergeCell ref="A94:A98"/>
    <mergeCell ref="A100:A105"/>
    <mergeCell ref="A109:J109"/>
    <mergeCell ref="A110:J110"/>
  </mergeCells>
  <hyperlinks>
    <hyperlink ref="O1" location="INDEX!A1" display="Back to Index" xr:uid="{DDD4104E-1C4D-4686-A508-B458CD2E45A4}"/>
  </hyperlinks>
  <pageMargins left="0.7" right="0.7" top="0.75" bottom="0.75" header="0.3" footer="0.3"/>
  <pageSetup fitToHeight="0" orientation="landscape" r:id="rId1"/>
  <ignoredErrors>
    <ignoredError sqref="C24 C34 C47 C53 C77 C80 C94 C100" formula="1"/>
    <ignoredError sqref="D47:M47 I53:M53 I94:M94 I100:M100" formulaRang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B336-EE7B-4DC6-9B0C-6ED79921A171}">
  <sheetPr>
    <tabColor theme="9"/>
    <pageSetUpPr fitToPage="1"/>
  </sheetPr>
  <dimension ref="A1:P119"/>
  <sheetViews>
    <sheetView topLeftCell="A51" zoomScale="120" zoomScaleNormal="120" workbookViewId="0">
      <selection activeCell="B66" sqref="B66"/>
    </sheetView>
  </sheetViews>
  <sheetFormatPr defaultRowHeight="15" x14ac:dyDescent="0.25"/>
  <cols>
    <col min="1" max="1" width="47.140625" bestFit="1" customWidth="1"/>
    <col min="2" max="2" width="51.28515625" customWidth="1"/>
    <col min="10" max="10" width="9.140625" style="208"/>
    <col min="11" max="11" width="9.140625" style="65"/>
    <col min="12" max="13" width="9.140625" style="144"/>
    <col min="14" max="14" width="37.85546875" style="144" customWidth="1"/>
    <col min="15" max="15" width="12.7109375" bestFit="1" customWidth="1"/>
  </cols>
  <sheetData>
    <row r="1" spans="1:16" ht="22.5" customHeight="1" x14ac:dyDescent="0.25">
      <c r="A1" s="563" t="s">
        <v>366</v>
      </c>
      <c r="B1" s="563"/>
      <c r="C1" s="563"/>
      <c r="D1" s="563"/>
      <c r="E1" s="563"/>
      <c r="F1" s="563"/>
      <c r="G1" s="563"/>
      <c r="H1" s="563"/>
      <c r="I1" s="563"/>
      <c r="J1" s="563"/>
      <c r="K1" s="563"/>
      <c r="L1" s="225"/>
      <c r="M1" s="435"/>
      <c r="N1" s="435"/>
      <c r="O1" s="222" t="s">
        <v>648</v>
      </c>
    </row>
    <row r="2" spans="1:16" ht="18.75" x14ac:dyDescent="0.25">
      <c r="A2" s="563" t="s">
        <v>1</v>
      </c>
      <c r="B2" s="563"/>
      <c r="C2" s="563"/>
      <c r="D2" s="563"/>
      <c r="E2" s="563"/>
      <c r="F2" s="563"/>
      <c r="G2" s="563"/>
      <c r="H2" s="563"/>
      <c r="I2" s="563"/>
      <c r="J2" s="563"/>
      <c r="K2" s="563"/>
      <c r="L2" s="225"/>
      <c r="M2" s="435"/>
      <c r="N2" s="435"/>
    </row>
    <row r="3" spans="1:16" ht="18.75" x14ac:dyDescent="0.25">
      <c r="A3" s="592" t="s">
        <v>796</v>
      </c>
      <c r="B3" s="592"/>
      <c r="C3" s="592"/>
      <c r="D3" s="592"/>
      <c r="E3" s="592"/>
      <c r="F3" s="592"/>
      <c r="G3" s="592"/>
      <c r="H3" s="592"/>
      <c r="I3" s="641"/>
      <c r="J3" s="641"/>
      <c r="K3" s="641"/>
      <c r="L3" s="226"/>
      <c r="M3" s="436"/>
      <c r="N3" s="436"/>
    </row>
    <row r="4" spans="1:16" x14ac:dyDescent="0.25">
      <c r="A4" s="636" t="s">
        <v>289</v>
      </c>
      <c r="B4" s="637"/>
      <c r="C4" s="220" t="s">
        <v>3</v>
      </c>
      <c r="D4" s="220" t="s">
        <v>4</v>
      </c>
      <c r="E4" s="220" t="s">
        <v>5</v>
      </c>
      <c r="F4" s="220" t="s">
        <v>6</v>
      </c>
      <c r="G4" s="220" t="s">
        <v>7</v>
      </c>
      <c r="H4" s="220" t="s">
        <v>8</v>
      </c>
      <c r="I4" s="220" t="s">
        <v>9</v>
      </c>
      <c r="J4" s="220" t="s">
        <v>10</v>
      </c>
      <c r="K4" s="220" t="s">
        <v>11</v>
      </c>
      <c r="L4" s="227" t="s">
        <v>672</v>
      </c>
      <c r="M4" s="437" t="s">
        <v>750</v>
      </c>
      <c r="N4" s="240"/>
    </row>
    <row r="5" spans="1:16" x14ac:dyDescent="0.25">
      <c r="A5" s="66" t="s">
        <v>12</v>
      </c>
      <c r="B5" s="68" t="s">
        <v>3</v>
      </c>
      <c r="C5" s="69">
        <v>549</v>
      </c>
      <c r="D5" s="69">
        <v>51</v>
      </c>
      <c r="E5" s="69">
        <v>41</v>
      </c>
      <c r="F5" s="69">
        <v>66</v>
      </c>
      <c r="G5" s="69">
        <v>46</v>
      </c>
      <c r="H5" s="69">
        <v>57</v>
      </c>
      <c r="I5" s="69">
        <v>48</v>
      </c>
      <c r="J5" s="69">
        <v>46</v>
      </c>
      <c r="K5" s="69">
        <v>73</v>
      </c>
      <c r="L5" s="69">
        <v>61</v>
      </c>
      <c r="M5" s="69">
        <v>60</v>
      </c>
      <c r="N5" s="433"/>
    </row>
    <row r="6" spans="1:16" x14ac:dyDescent="0.25">
      <c r="A6" s="638" t="s">
        <v>290</v>
      </c>
      <c r="B6" s="68" t="s">
        <v>3</v>
      </c>
      <c r="C6" s="69">
        <f>SUM(C7:C8)</f>
        <v>5</v>
      </c>
      <c r="D6" s="69">
        <f>SUM(D7:D8)</f>
        <v>0</v>
      </c>
      <c r="E6" s="69">
        <f t="shared" ref="E6:M6" si="0">SUM(E7:E8)</f>
        <v>1</v>
      </c>
      <c r="F6" s="69">
        <f t="shared" si="0"/>
        <v>0</v>
      </c>
      <c r="G6" s="69">
        <f t="shared" si="0"/>
        <v>1</v>
      </c>
      <c r="H6" s="69">
        <f t="shared" si="0"/>
        <v>2</v>
      </c>
      <c r="I6" s="69">
        <f t="shared" si="0"/>
        <v>0</v>
      </c>
      <c r="J6" s="69">
        <f t="shared" si="0"/>
        <v>0</v>
      </c>
      <c r="K6" s="69">
        <f t="shared" si="0"/>
        <v>0</v>
      </c>
      <c r="L6" s="69">
        <f t="shared" si="0"/>
        <v>0</v>
      </c>
      <c r="M6" s="69">
        <f t="shared" si="0"/>
        <v>1</v>
      </c>
      <c r="N6" s="433"/>
    </row>
    <row r="7" spans="1:16" x14ac:dyDescent="0.25">
      <c r="A7" s="639"/>
      <c r="B7" s="67" t="s">
        <v>291</v>
      </c>
      <c r="C7" s="69">
        <f>SUM(D7:M7)</f>
        <v>5</v>
      </c>
      <c r="D7" s="79">
        <v>0</v>
      </c>
      <c r="E7" s="79">
        <v>1</v>
      </c>
      <c r="F7" s="79">
        <v>0</v>
      </c>
      <c r="G7" s="79">
        <v>1</v>
      </c>
      <c r="H7" s="79">
        <v>2</v>
      </c>
      <c r="I7" s="79">
        <v>0</v>
      </c>
      <c r="J7" s="79">
        <v>0</v>
      </c>
      <c r="K7" s="79">
        <v>0</v>
      </c>
      <c r="L7" s="79">
        <v>0</v>
      </c>
      <c r="M7" s="79">
        <v>1</v>
      </c>
      <c r="N7" s="244"/>
    </row>
    <row r="8" spans="1:16" x14ac:dyDescent="0.25">
      <c r="A8" s="640"/>
      <c r="B8" s="70" t="s">
        <v>292</v>
      </c>
      <c r="C8" s="69">
        <f>SUM(D8:M8)</f>
        <v>0</v>
      </c>
      <c r="D8" s="79">
        <v>0</v>
      </c>
      <c r="E8" s="79">
        <v>0</v>
      </c>
      <c r="F8" s="79">
        <v>0</v>
      </c>
      <c r="G8" s="79">
        <v>0</v>
      </c>
      <c r="H8" s="79">
        <v>0</v>
      </c>
      <c r="I8" s="79">
        <v>0</v>
      </c>
      <c r="J8" s="79">
        <v>0</v>
      </c>
      <c r="K8" s="79">
        <v>0</v>
      </c>
      <c r="L8" s="79">
        <v>0</v>
      </c>
      <c r="M8" s="79">
        <v>0</v>
      </c>
      <c r="N8" s="244"/>
    </row>
    <row r="9" spans="1:16" x14ac:dyDescent="0.25">
      <c r="A9" s="71" t="s">
        <v>367</v>
      </c>
      <c r="B9" s="72" t="s">
        <v>3</v>
      </c>
      <c r="C9" s="69">
        <f>SUM(D9:M9)</f>
        <v>90</v>
      </c>
      <c r="D9" s="402">
        <v>11</v>
      </c>
      <c r="E9" s="402">
        <v>7</v>
      </c>
      <c r="F9" s="402">
        <v>19</v>
      </c>
      <c r="G9" s="402">
        <v>5</v>
      </c>
      <c r="H9" s="402">
        <v>11</v>
      </c>
      <c r="I9" s="402">
        <v>2</v>
      </c>
      <c r="J9" s="402">
        <v>9</v>
      </c>
      <c r="K9" s="402">
        <v>8</v>
      </c>
      <c r="L9" s="402">
        <v>12</v>
      </c>
      <c r="M9" s="402">
        <v>6</v>
      </c>
      <c r="N9" s="450"/>
      <c r="P9" s="208"/>
    </row>
    <row r="10" spans="1:16" x14ac:dyDescent="0.25">
      <c r="A10" s="633" t="s">
        <v>293</v>
      </c>
      <c r="B10" s="68" t="s">
        <v>3</v>
      </c>
      <c r="C10" s="69">
        <f>SUM(C11:C15)</f>
        <v>26</v>
      </c>
      <c r="D10" s="69">
        <f>SUM(D11:D15)</f>
        <v>0</v>
      </c>
      <c r="E10" s="69">
        <f t="shared" ref="E10:M10" si="1">SUM(E11:E15)</f>
        <v>2</v>
      </c>
      <c r="F10" s="69">
        <f t="shared" si="1"/>
        <v>4</v>
      </c>
      <c r="G10" s="69">
        <f t="shared" si="1"/>
        <v>4</v>
      </c>
      <c r="H10" s="69">
        <f t="shared" si="1"/>
        <v>2</v>
      </c>
      <c r="I10" s="69">
        <f t="shared" si="1"/>
        <v>3</v>
      </c>
      <c r="J10" s="69">
        <f t="shared" si="1"/>
        <v>3</v>
      </c>
      <c r="K10" s="69">
        <f t="shared" si="1"/>
        <v>4</v>
      </c>
      <c r="L10" s="69">
        <f t="shared" si="1"/>
        <v>1</v>
      </c>
      <c r="M10" s="69">
        <f t="shared" si="1"/>
        <v>3</v>
      </c>
      <c r="N10" s="433"/>
      <c r="P10" s="208"/>
    </row>
    <row r="11" spans="1:16" x14ac:dyDescent="0.25">
      <c r="A11" s="634"/>
      <c r="B11" s="67" t="s">
        <v>368</v>
      </c>
      <c r="C11" s="375">
        <f>SUM(D11:M11)</f>
        <v>13</v>
      </c>
      <c r="D11" s="79">
        <v>0</v>
      </c>
      <c r="E11" s="79">
        <v>2</v>
      </c>
      <c r="F11" s="79">
        <v>0</v>
      </c>
      <c r="G11" s="79">
        <v>1</v>
      </c>
      <c r="H11" s="79">
        <v>2</v>
      </c>
      <c r="I11" s="376">
        <v>3</v>
      </c>
      <c r="J11" s="376">
        <v>2</v>
      </c>
      <c r="K11" s="79">
        <v>0</v>
      </c>
      <c r="L11" s="79">
        <v>0</v>
      </c>
      <c r="M11" s="376">
        <v>3</v>
      </c>
      <c r="N11" s="244"/>
    </row>
    <row r="12" spans="1:16" x14ac:dyDescent="0.25">
      <c r="A12" s="634"/>
      <c r="B12" s="74" t="s">
        <v>369</v>
      </c>
      <c r="C12" s="69">
        <f t="shared" ref="C12:C15" si="2">SUM(D12:M12)</f>
        <v>0</v>
      </c>
      <c r="D12" s="79" t="s">
        <v>297</v>
      </c>
      <c r="E12" s="79" t="s">
        <v>297</v>
      </c>
      <c r="F12" s="79" t="s">
        <v>297</v>
      </c>
      <c r="G12" s="79" t="s">
        <v>297</v>
      </c>
      <c r="H12" s="79" t="s">
        <v>297</v>
      </c>
      <c r="I12" s="79">
        <v>0</v>
      </c>
      <c r="J12" s="79">
        <v>0</v>
      </c>
      <c r="K12" s="79">
        <v>0</v>
      </c>
      <c r="L12" s="79">
        <v>0</v>
      </c>
      <c r="M12" s="79">
        <v>0</v>
      </c>
      <c r="N12" s="244"/>
    </row>
    <row r="13" spans="1:16" x14ac:dyDescent="0.25">
      <c r="A13" s="634"/>
      <c r="B13" s="74" t="s">
        <v>370</v>
      </c>
      <c r="C13" s="69">
        <f t="shared" si="2"/>
        <v>1</v>
      </c>
      <c r="D13" s="79" t="s">
        <v>297</v>
      </c>
      <c r="E13" s="79" t="s">
        <v>297</v>
      </c>
      <c r="F13" s="79" t="s">
        <v>297</v>
      </c>
      <c r="G13" s="79" t="s">
        <v>297</v>
      </c>
      <c r="H13" s="79" t="s">
        <v>297</v>
      </c>
      <c r="I13" s="79">
        <v>0</v>
      </c>
      <c r="J13" s="79">
        <v>0</v>
      </c>
      <c r="K13" s="79">
        <v>1</v>
      </c>
      <c r="L13" s="79">
        <v>0</v>
      </c>
      <c r="M13" s="79">
        <v>0</v>
      </c>
      <c r="N13" s="244"/>
    </row>
    <row r="14" spans="1:16" x14ac:dyDescent="0.25">
      <c r="A14" s="634"/>
      <c r="B14" s="77" t="s">
        <v>371</v>
      </c>
      <c r="C14" s="69">
        <f t="shared" si="2"/>
        <v>11</v>
      </c>
      <c r="D14" s="79">
        <v>0</v>
      </c>
      <c r="E14" s="79">
        <v>0</v>
      </c>
      <c r="F14" s="79">
        <v>4</v>
      </c>
      <c r="G14" s="79">
        <v>3</v>
      </c>
      <c r="H14" s="79">
        <v>0</v>
      </c>
      <c r="I14" s="79">
        <v>0</v>
      </c>
      <c r="J14" s="79">
        <v>1</v>
      </c>
      <c r="K14" s="79">
        <v>2</v>
      </c>
      <c r="L14" s="79">
        <v>1</v>
      </c>
      <c r="M14" s="79">
        <v>0</v>
      </c>
      <c r="N14" s="244"/>
    </row>
    <row r="15" spans="1:16" s="65" customFormat="1" x14ac:dyDescent="0.25">
      <c r="A15" s="635"/>
      <c r="B15" s="78" t="s">
        <v>372</v>
      </c>
      <c r="C15" s="69">
        <f t="shared" si="2"/>
        <v>1</v>
      </c>
      <c r="D15" s="79">
        <v>0</v>
      </c>
      <c r="E15" s="79">
        <v>0</v>
      </c>
      <c r="F15" s="79">
        <v>0</v>
      </c>
      <c r="G15" s="79">
        <v>0</v>
      </c>
      <c r="H15" s="79">
        <v>0</v>
      </c>
      <c r="I15" s="79">
        <v>0</v>
      </c>
      <c r="J15" s="79">
        <v>0</v>
      </c>
      <c r="K15" s="79">
        <v>1</v>
      </c>
      <c r="L15" s="79">
        <v>0</v>
      </c>
      <c r="M15" s="79">
        <v>0</v>
      </c>
      <c r="N15" s="244"/>
    </row>
    <row r="16" spans="1:16" x14ac:dyDescent="0.25">
      <c r="A16" s="638" t="s">
        <v>294</v>
      </c>
      <c r="B16" s="68" t="s">
        <v>3</v>
      </c>
      <c r="C16" s="69">
        <f>SUM(C17:C26)</f>
        <v>30</v>
      </c>
      <c r="D16" s="69">
        <f>SUM(D17:D26)</f>
        <v>4</v>
      </c>
      <c r="E16" s="69">
        <f t="shared" ref="E16:M16" si="3">SUM(E17:E26)</f>
        <v>2</v>
      </c>
      <c r="F16" s="69">
        <f t="shared" si="3"/>
        <v>4</v>
      </c>
      <c r="G16" s="69">
        <f t="shared" si="3"/>
        <v>2</v>
      </c>
      <c r="H16" s="69">
        <f t="shared" si="3"/>
        <v>2</v>
      </c>
      <c r="I16" s="69">
        <f t="shared" si="3"/>
        <v>3</v>
      </c>
      <c r="J16" s="69">
        <f t="shared" si="3"/>
        <v>7</v>
      </c>
      <c r="K16" s="69">
        <f t="shared" si="3"/>
        <v>1</v>
      </c>
      <c r="L16" s="69">
        <f t="shared" si="3"/>
        <v>3</v>
      </c>
      <c r="M16" s="69">
        <f t="shared" si="3"/>
        <v>2</v>
      </c>
      <c r="N16" s="433"/>
    </row>
    <row r="17" spans="1:14" x14ac:dyDescent="0.25">
      <c r="A17" s="639"/>
      <c r="B17" s="67" t="s">
        <v>295</v>
      </c>
      <c r="C17" s="375">
        <f>SUM(D17:M17)</f>
        <v>4</v>
      </c>
      <c r="D17" s="79">
        <v>0</v>
      </c>
      <c r="E17" s="79">
        <v>1</v>
      </c>
      <c r="F17" s="79">
        <v>0</v>
      </c>
      <c r="G17" s="79">
        <v>0</v>
      </c>
      <c r="H17" s="79">
        <v>2</v>
      </c>
      <c r="I17" s="376">
        <v>1</v>
      </c>
      <c r="J17" s="79">
        <v>0</v>
      </c>
      <c r="K17" s="79">
        <v>0</v>
      </c>
      <c r="L17" s="79">
        <v>0</v>
      </c>
      <c r="M17" s="79">
        <v>0</v>
      </c>
      <c r="N17" s="244"/>
    </row>
    <row r="18" spans="1:14" x14ac:dyDescent="0.25">
      <c r="A18" s="639"/>
      <c r="B18" s="74" t="s">
        <v>296</v>
      </c>
      <c r="C18" s="69">
        <f>SUM(D18:M18)</f>
        <v>1</v>
      </c>
      <c r="D18" s="79" t="s">
        <v>297</v>
      </c>
      <c r="E18" s="79" t="s">
        <v>297</v>
      </c>
      <c r="F18" s="79" t="s">
        <v>297</v>
      </c>
      <c r="G18" s="79" t="s">
        <v>297</v>
      </c>
      <c r="H18" s="79" t="s">
        <v>297</v>
      </c>
      <c r="I18" s="79">
        <v>0</v>
      </c>
      <c r="J18" s="79">
        <v>1</v>
      </c>
      <c r="K18" s="79">
        <v>0</v>
      </c>
      <c r="L18" s="79">
        <v>0</v>
      </c>
      <c r="M18" s="79">
        <v>0</v>
      </c>
      <c r="N18" s="244"/>
    </row>
    <row r="19" spans="1:14" x14ac:dyDescent="0.25">
      <c r="A19" s="639"/>
      <c r="B19" s="74" t="s">
        <v>298</v>
      </c>
      <c r="C19" s="69">
        <f>SUM(D19:M19)</f>
        <v>1</v>
      </c>
      <c r="D19" s="79">
        <v>0</v>
      </c>
      <c r="E19" s="79">
        <v>0</v>
      </c>
      <c r="F19" s="79">
        <v>0</v>
      </c>
      <c r="G19" s="79">
        <v>0</v>
      </c>
      <c r="H19" s="79">
        <v>0</v>
      </c>
      <c r="I19" s="79">
        <v>0</v>
      </c>
      <c r="J19" s="79">
        <v>1</v>
      </c>
      <c r="K19" s="79">
        <v>0</v>
      </c>
      <c r="L19" s="79">
        <v>0</v>
      </c>
      <c r="M19" s="79">
        <v>0</v>
      </c>
      <c r="N19" s="244"/>
    </row>
    <row r="20" spans="1:14" x14ac:dyDescent="0.25">
      <c r="A20" s="639"/>
      <c r="B20" s="74" t="s">
        <v>299</v>
      </c>
      <c r="C20" s="69">
        <f t="shared" ref="C20:C26" si="4">SUM(D20:M20)</f>
        <v>2</v>
      </c>
      <c r="D20" s="79">
        <v>0</v>
      </c>
      <c r="E20" s="79">
        <v>0</v>
      </c>
      <c r="F20" s="79">
        <v>1</v>
      </c>
      <c r="G20" s="79">
        <v>0</v>
      </c>
      <c r="H20" s="79">
        <v>0</v>
      </c>
      <c r="I20" s="79">
        <v>0</v>
      </c>
      <c r="J20" s="79">
        <v>1</v>
      </c>
      <c r="K20" s="79">
        <v>0</v>
      </c>
      <c r="L20" s="79">
        <v>0</v>
      </c>
      <c r="M20" s="79">
        <v>0</v>
      </c>
      <c r="N20" s="244"/>
    </row>
    <row r="21" spans="1:14" x14ac:dyDescent="0.25">
      <c r="A21" s="639"/>
      <c r="B21" s="74" t="s">
        <v>650</v>
      </c>
      <c r="C21" s="69">
        <f t="shared" si="4"/>
        <v>4</v>
      </c>
      <c r="D21" s="79">
        <v>1</v>
      </c>
      <c r="E21" s="79">
        <v>1</v>
      </c>
      <c r="F21" s="79">
        <v>1</v>
      </c>
      <c r="G21" s="79">
        <v>1</v>
      </c>
      <c r="H21" s="79">
        <v>0</v>
      </c>
      <c r="I21" s="79">
        <v>0</v>
      </c>
      <c r="J21" s="79">
        <v>0</v>
      </c>
      <c r="K21" s="79">
        <v>0</v>
      </c>
      <c r="L21" s="79">
        <v>0</v>
      </c>
      <c r="M21" s="79">
        <v>0</v>
      </c>
      <c r="N21" s="244"/>
    </row>
    <row r="22" spans="1:14" x14ac:dyDescent="0.25">
      <c r="A22" s="639"/>
      <c r="B22" s="74" t="s">
        <v>651</v>
      </c>
      <c r="C22" s="69">
        <f t="shared" si="4"/>
        <v>3</v>
      </c>
      <c r="D22" s="79" t="s">
        <v>297</v>
      </c>
      <c r="E22" s="79" t="s">
        <v>297</v>
      </c>
      <c r="F22" s="79" t="s">
        <v>297</v>
      </c>
      <c r="G22" s="79" t="s">
        <v>297</v>
      </c>
      <c r="H22" s="79" t="s">
        <v>297</v>
      </c>
      <c r="I22" s="79">
        <v>0</v>
      </c>
      <c r="J22" s="79">
        <v>2</v>
      </c>
      <c r="K22" s="79">
        <v>0</v>
      </c>
      <c r="L22" s="79">
        <v>0</v>
      </c>
      <c r="M22" s="79">
        <v>1</v>
      </c>
      <c r="N22" s="244"/>
    </row>
    <row r="23" spans="1:14" x14ac:dyDescent="0.25">
      <c r="A23" s="639"/>
      <c r="B23" s="74" t="s">
        <v>300</v>
      </c>
      <c r="C23" s="69">
        <f t="shared" si="4"/>
        <v>0</v>
      </c>
      <c r="D23" s="79" t="s">
        <v>297</v>
      </c>
      <c r="E23" s="79" t="s">
        <v>297</v>
      </c>
      <c r="F23" s="79" t="s">
        <v>297</v>
      </c>
      <c r="G23" s="79" t="s">
        <v>297</v>
      </c>
      <c r="H23" s="79" t="s">
        <v>297</v>
      </c>
      <c r="I23" s="79">
        <v>0</v>
      </c>
      <c r="J23" s="79">
        <v>0</v>
      </c>
      <c r="K23" s="79">
        <v>0</v>
      </c>
      <c r="L23" s="79">
        <v>0</v>
      </c>
      <c r="M23" s="79">
        <v>0</v>
      </c>
      <c r="N23" s="244"/>
    </row>
    <row r="24" spans="1:14" x14ac:dyDescent="0.25">
      <c r="A24" s="639"/>
      <c r="B24" s="74" t="s">
        <v>301</v>
      </c>
      <c r="C24" s="69">
        <f t="shared" si="4"/>
        <v>8</v>
      </c>
      <c r="D24" s="79">
        <v>0</v>
      </c>
      <c r="E24" s="79">
        <v>0</v>
      </c>
      <c r="F24" s="79">
        <v>1</v>
      </c>
      <c r="G24" s="79">
        <v>1</v>
      </c>
      <c r="H24" s="79">
        <v>0</v>
      </c>
      <c r="I24" s="79">
        <v>2</v>
      </c>
      <c r="J24" s="79">
        <v>1</v>
      </c>
      <c r="K24" s="79">
        <v>0</v>
      </c>
      <c r="L24" s="372">
        <v>2</v>
      </c>
      <c r="M24" s="372">
        <v>1</v>
      </c>
      <c r="N24" s="451"/>
    </row>
    <row r="25" spans="1:14" x14ac:dyDescent="0.25">
      <c r="A25" s="639"/>
      <c r="B25" s="74" t="s">
        <v>302</v>
      </c>
      <c r="C25" s="69">
        <f t="shared" si="4"/>
        <v>4</v>
      </c>
      <c r="D25" s="79">
        <v>2</v>
      </c>
      <c r="E25" s="79">
        <v>0</v>
      </c>
      <c r="F25" s="79">
        <v>1</v>
      </c>
      <c r="G25" s="79">
        <v>0</v>
      </c>
      <c r="H25" s="79">
        <v>0</v>
      </c>
      <c r="I25" s="79">
        <v>0</v>
      </c>
      <c r="J25" s="79">
        <v>0</v>
      </c>
      <c r="K25" s="79">
        <v>1</v>
      </c>
      <c r="L25" s="372">
        <v>0</v>
      </c>
      <c r="M25" s="372">
        <v>0</v>
      </c>
      <c r="N25" s="451"/>
    </row>
    <row r="26" spans="1:14" x14ac:dyDescent="0.25">
      <c r="A26" s="640"/>
      <c r="B26" s="70" t="s">
        <v>303</v>
      </c>
      <c r="C26" s="69">
        <f t="shared" si="4"/>
        <v>3</v>
      </c>
      <c r="D26" s="79">
        <v>1</v>
      </c>
      <c r="E26" s="79">
        <v>0</v>
      </c>
      <c r="F26" s="79">
        <v>0</v>
      </c>
      <c r="G26" s="79">
        <v>0</v>
      </c>
      <c r="H26" s="79">
        <v>0</v>
      </c>
      <c r="I26" s="79">
        <v>0</v>
      </c>
      <c r="J26" s="79">
        <v>1</v>
      </c>
      <c r="K26" s="79">
        <v>0</v>
      </c>
      <c r="L26" s="372">
        <v>1</v>
      </c>
      <c r="M26" s="372">
        <v>0</v>
      </c>
      <c r="N26" s="451"/>
    </row>
    <row r="27" spans="1:14" x14ac:dyDescent="0.25">
      <c r="A27" s="71" t="s">
        <v>304</v>
      </c>
      <c r="B27" s="72" t="s">
        <v>3</v>
      </c>
      <c r="C27" s="69">
        <f>SUM(D27:M27)</f>
        <v>3</v>
      </c>
      <c r="D27" s="69">
        <v>1</v>
      </c>
      <c r="E27" s="69">
        <v>1</v>
      </c>
      <c r="F27" s="69">
        <v>0</v>
      </c>
      <c r="G27" s="69">
        <v>0</v>
      </c>
      <c r="H27" s="69">
        <v>0</v>
      </c>
      <c r="I27" s="69">
        <v>0</v>
      </c>
      <c r="J27" s="69">
        <v>1</v>
      </c>
      <c r="K27" s="69">
        <v>0</v>
      </c>
      <c r="L27" s="69">
        <v>0</v>
      </c>
      <c r="M27" s="69">
        <v>0</v>
      </c>
      <c r="N27" s="433"/>
    </row>
    <row r="28" spans="1:14" x14ac:dyDescent="0.25">
      <c r="A28" s="643" t="s">
        <v>305</v>
      </c>
      <c r="B28" s="68" t="s">
        <v>3</v>
      </c>
      <c r="C28" s="69">
        <f>SUM(C29:C37)</f>
        <v>2</v>
      </c>
      <c r="D28" s="69">
        <f>SUM(D29:D37)</f>
        <v>0</v>
      </c>
      <c r="E28" s="69">
        <f t="shared" ref="E28:M28" si="5">SUM(E29:E37)</f>
        <v>0</v>
      </c>
      <c r="F28" s="69">
        <f t="shared" si="5"/>
        <v>0</v>
      </c>
      <c r="G28" s="69">
        <f t="shared" si="5"/>
        <v>0</v>
      </c>
      <c r="H28" s="69">
        <f t="shared" si="5"/>
        <v>0</v>
      </c>
      <c r="I28" s="69">
        <f t="shared" si="5"/>
        <v>0</v>
      </c>
      <c r="J28" s="69">
        <f t="shared" si="5"/>
        <v>2</v>
      </c>
      <c r="K28" s="69">
        <f t="shared" si="5"/>
        <v>0</v>
      </c>
      <c r="L28" s="69">
        <f t="shared" si="5"/>
        <v>0</v>
      </c>
      <c r="M28" s="69">
        <f t="shared" si="5"/>
        <v>0</v>
      </c>
      <c r="N28" s="433"/>
    </row>
    <row r="29" spans="1:14" x14ac:dyDescent="0.25">
      <c r="A29" s="644"/>
      <c r="B29" s="67" t="s">
        <v>306</v>
      </c>
      <c r="C29" s="69">
        <f>SUM(D29:M29)</f>
        <v>0</v>
      </c>
      <c r="D29" s="79">
        <v>0</v>
      </c>
      <c r="E29" s="79">
        <v>0</v>
      </c>
      <c r="F29" s="79">
        <v>0</v>
      </c>
      <c r="G29" s="79">
        <v>0</v>
      </c>
      <c r="H29" s="79">
        <v>0</v>
      </c>
      <c r="I29" s="79">
        <v>0</v>
      </c>
      <c r="J29" s="79">
        <v>0</v>
      </c>
      <c r="K29" s="79">
        <v>0</v>
      </c>
      <c r="L29" s="79">
        <v>0</v>
      </c>
      <c r="M29" s="79">
        <v>0</v>
      </c>
      <c r="N29" s="244"/>
    </row>
    <row r="30" spans="1:14" x14ac:dyDescent="0.25">
      <c r="A30" s="644"/>
      <c r="B30" s="74" t="s">
        <v>307</v>
      </c>
      <c r="C30" s="69">
        <f t="shared" ref="C30:C37" si="6">SUM(D30:M30)</f>
        <v>0</v>
      </c>
      <c r="D30" s="79">
        <v>0</v>
      </c>
      <c r="E30" s="79">
        <v>0</v>
      </c>
      <c r="F30" s="79">
        <v>0</v>
      </c>
      <c r="G30" s="79">
        <v>0</v>
      </c>
      <c r="H30" s="79">
        <v>0</v>
      </c>
      <c r="I30" s="79">
        <v>0</v>
      </c>
      <c r="J30" s="79">
        <v>0</v>
      </c>
      <c r="K30" s="79">
        <v>0</v>
      </c>
      <c r="L30" s="79">
        <v>0</v>
      </c>
      <c r="M30" s="79">
        <v>0</v>
      </c>
      <c r="N30" s="244"/>
    </row>
    <row r="31" spans="1:14" x14ac:dyDescent="0.25">
      <c r="A31" s="644"/>
      <c r="B31" s="74" t="s">
        <v>308</v>
      </c>
      <c r="C31" s="69">
        <f t="shared" si="6"/>
        <v>0</v>
      </c>
      <c r="D31" s="79">
        <v>0</v>
      </c>
      <c r="E31" s="79">
        <v>0</v>
      </c>
      <c r="F31" s="79">
        <v>0</v>
      </c>
      <c r="G31" s="79">
        <v>0</v>
      </c>
      <c r="H31" s="79">
        <v>0</v>
      </c>
      <c r="I31" s="79">
        <v>0</v>
      </c>
      <c r="J31" s="79">
        <v>0</v>
      </c>
      <c r="K31" s="79">
        <v>0</v>
      </c>
      <c r="L31" s="79">
        <v>0</v>
      </c>
      <c r="M31" s="79">
        <v>0</v>
      </c>
      <c r="N31" s="244"/>
    </row>
    <row r="32" spans="1:14" x14ac:dyDescent="0.25">
      <c r="A32" s="644"/>
      <c r="B32" s="74" t="s">
        <v>309</v>
      </c>
      <c r="C32" s="69">
        <f t="shared" si="6"/>
        <v>0</v>
      </c>
      <c r="D32" s="79">
        <v>0</v>
      </c>
      <c r="E32" s="79">
        <v>0</v>
      </c>
      <c r="F32" s="79">
        <v>0</v>
      </c>
      <c r="G32" s="79">
        <v>0</v>
      </c>
      <c r="H32" s="79">
        <v>0</v>
      </c>
      <c r="I32" s="79">
        <v>0</v>
      </c>
      <c r="J32" s="79">
        <v>0</v>
      </c>
      <c r="K32" s="79">
        <v>0</v>
      </c>
      <c r="L32" s="79">
        <v>0</v>
      </c>
      <c r="M32" s="79">
        <v>0</v>
      </c>
      <c r="N32" s="244"/>
    </row>
    <row r="33" spans="1:14" x14ac:dyDescent="0.25">
      <c r="A33" s="644"/>
      <c r="B33" s="74" t="s">
        <v>310</v>
      </c>
      <c r="C33" s="69">
        <f t="shared" si="6"/>
        <v>0</v>
      </c>
      <c r="D33" s="79">
        <v>0</v>
      </c>
      <c r="E33" s="79">
        <v>0</v>
      </c>
      <c r="F33" s="79">
        <v>0</v>
      </c>
      <c r="G33" s="79">
        <v>0</v>
      </c>
      <c r="H33" s="79">
        <v>0</v>
      </c>
      <c r="I33" s="79">
        <v>0</v>
      </c>
      <c r="J33" s="79">
        <v>0</v>
      </c>
      <c r="K33" s="79">
        <v>0</v>
      </c>
      <c r="L33" s="79">
        <v>0</v>
      </c>
      <c r="M33" s="79">
        <v>0</v>
      </c>
      <c r="N33" s="244"/>
    </row>
    <row r="34" spans="1:14" x14ac:dyDescent="0.25">
      <c r="A34" s="644"/>
      <c r="B34" s="74" t="s">
        <v>311</v>
      </c>
      <c r="C34" s="69">
        <f t="shared" si="6"/>
        <v>1</v>
      </c>
      <c r="D34" s="79">
        <v>0</v>
      </c>
      <c r="E34" s="79">
        <v>0</v>
      </c>
      <c r="F34" s="79">
        <v>0</v>
      </c>
      <c r="G34" s="79">
        <v>0</v>
      </c>
      <c r="H34" s="79">
        <v>0</v>
      </c>
      <c r="I34" s="79">
        <v>0</v>
      </c>
      <c r="J34" s="79">
        <v>1</v>
      </c>
      <c r="K34" s="79">
        <v>0</v>
      </c>
      <c r="L34" s="79">
        <v>0</v>
      </c>
      <c r="M34" s="79">
        <v>0</v>
      </c>
      <c r="N34" s="244"/>
    </row>
    <row r="35" spans="1:14" x14ac:dyDescent="0.25">
      <c r="A35" s="645"/>
      <c r="B35" s="74" t="s">
        <v>312</v>
      </c>
      <c r="C35" s="69">
        <f t="shared" si="6"/>
        <v>0</v>
      </c>
      <c r="D35" s="79" t="s">
        <v>297</v>
      </c>
      <c r="E35" s="79" t="s">
        <v>297</v>
      </c>
      <c r="F35" s="79" t="s">
        <v>297</v>
      </c>
      <c r="G35" s="79" t="s">
        <v>297</v>
      </c>
      <c r="H35" s="79" t="s">
        <v>297</v>
      </c>
      <c r="I35" s="79">
        <v>0</v>
      </c>
      <c r="J35" s="79">
        <v>0</v>
      </c>
      <c r="K35" s="79">
        <v>0</v>
      </c>
      <c r="L35" s="79">
        <v>0</v>
      </c>
      <c r="M35" s="79">
        <v>0</v>
      </c>
      <c r="N35" s="244"/>
    </row>
    <row r="36" spans="1:14" x14ac:dyDescent="0.25">
      <c r="A36" s="645"/>
      <c r="B36" s="74" t="s">
        <v>313</v>
      </c>
      <c r="C36" s="69">
        <f t="shared" si="6"/>
        <v>1</v>
      </c>
      <c r="D36" s="79">
        <v>0</v>
      </c>
      <c r="E36" s="79">
        <v>0</v>
      </c>
      <c r="F36" s="79">
        <v>0</v>
      </c>
      <c r="G36" s="79">
        <v>0</v>
      </c>
      <c r="H36" s="79">
        <v>0</v>
      </c>
      <c r="I36" s="79">
        <v>0</v>
      </c>
      <c r="J36" s="79">
        <v>1</v>
      </c>
      <c r="K36" s="79">
        <v>0</v>
      </c>
      <c r="L36" s="79">
        <v>0</v>
      </c>
      <c r="M36" s="79">
        <v>0</v>
      </c>
      <c r="N36" s="244"/>
    </row>
    <row r="37" spans="1:14" x14ac:dyDescent="0.25">
      <c r="A37" s="646"/>
      <c r="B37" s="74" t="s">
        <v>314</v>
      </c>
      <c r="C37" s="69">
        <f t="shared" si="6"/>
        <v>0</v>
      </c>
      <c r="D37" s="79" t="s">
        <v>297</v>
      </c>
      <c r="E37" s="79" t="s">
        <v>297</v>
      </c>
      <c r="F37" s="79" t="s">
        <v>297</v>
      </c>
      <c r="G37" s="79" t="s">
        <v>297</v>
      </c>
      <c r="H37" s="79" t="s">
        <v>297</v>
      </c>
      <c r="I37" s="79">
        <v>0</v>
      </c>
      <c r="J37" s="79">
        <v>0</v>
      </c>
      <c r="K37" s="79">
        <v>0</v>
      </c>
      <c r="L37" s="79">
        <v>0</v>
      </c>
      <c r="M37" s="79">
        <v>0</v>
      </c>
      <c r="N37" s="244"/>
    </row>
    <row r="38" spans="1:14" x14ac:dyDescent="0.25">
      <c r="A38" s="643" t="s">
        <v>315</v>
      </c>
      <c r="B38" s="68" t="s">
        <v>3</v>
      </c>
      <c r="C38" s="69">
        <f>SUM(C39:C50)</f>
        <v>35</v>
      </c>
      <c r="D38" s="69">
        <f>SUM(D39:D50)</f>
        <v>3</v>
      </c>
      <c r="E38" s="69">
        <f t="shared" ref="E38:M38" si="7">SUM(E39:E50)</f>
        <v>1</v>
      </c>
      <c r="F38" s="69">
        <f t="shared" si="7"/>
        <v>2</v>
      </c>
      <c r="G38" s="69">
        <f t="shared" si="7"/>
        <v>2</v>
      </c>
      <c r="H38" s="69">
        <f t="shared" si="7"/>
        <v>4</v>
      </c>
      <c r="I38" s="69">
        <f t="shared" si="7"/>
        <v>4</v>
      </c>
      <c r="J38" s="69">
        <f t="shared" si="7"/>
        <v>5</v>
      </c>
      <c r="K38" s="69">
        <f t="shared" si="7"/>
        <v>2</v>
      </c>
      <c r="L38" s="69">
        <f t="shared" si="7"/>
        <v>3</v>
      </c>
      <c r="M38" s="69">
        <f t="shared" si="7"/>
        <v>9</v>
      </c>
      <c r="N38" s="433"/>
    </row>
    <row r="39" spans="1:14" x14ac:dyDescent="0.25">
      <c r="A39" s="647"/>
      <c r="B39" s="67" t="s">
        <v>316</v>
      </c>
      <c r="C39" s="69">
        <f>SUM(D39:M39)</f>
        <v>2</v>
      </c>
      <c r="D39" s="79" t="s">
        <v>297</v>
      </c>
      <c r="E39" s="79" t="s">
        <v>297</v>
      </c>
      <c r="F39" s="79" t="s">
        <v>297</v>
      </c>
      <c r="G39" s="79" t="s">
        <v>297</v>
      </c>
      <c r="H39" s="79" t="s">
        <v>297</v>
      </c>
      <c r="I39" s="79">
        <v>0</v>
      </c>
      <c r="J39" s="79">
        <v>0</v>
      </c>
      <c r="K39" s="79">
        <v>1</v>
      </c>
      <c r="L39" s="79">
        <v>1</v>
      </c>
      <c r="M39" s="79">
        <v>0</v>
      </c>
      <c r="N39" s="244"/>
    </row>
    <row r="40" spans="1:14" x14ac:dyDescent="0.25">
      <c r="A40" s="644"/>
      <c r="B40" s="74" t="s">
        <v>317</v>
      </c>
      <c r="C40" s="69">
        <f>SUM(D40:M40)</f>
        <v>2</v>
      </c>
      <c r="D40" s="79">
        <v>1</v>
      </c>
      <c r="E40" s="79">
        <v>0</v>
      </c>
      <c r="F40" s="79">
        <v>0</v>
      </c>
      <c r="G40" s="79">
        <v>0</v>
      </c>
      <c r="H40" s="79">
        <v>0</v>
      </c>
      <c r="I40" s="79">
        <v>0</v>
      </c>
      <c r="J40" s="79">
        <v>0</v>
      </c>
      <c r="K40" s="79">
        <v>1</v>
      </c>
      <c r="L40" s="79">
        <v>0</v>
      </c>
      <c r="M40" s="79">
        <v>0</v>
      </c>
      <c r="N40" s="244"/>
    </row>
    <row r="41" spans="1:14" x14ac:dyDescent="0.25">
      <c r="A41" s="644"/>
      <c r="B41" s="74" t="s">
        <v>318</v>
      </c>
      <c r="C41" s="69">
        <f t="shared" ref="C41:C50" si="8">SUM(D41:M41)</f>
        <v>6</v>
      </c>
      <c r="D41" s="79">
        <v>0</v>
      </c>
      <c r="E41" s="79">
        <v>0</v>
      </c>
      <c r="F41" s="79">
        <v>1</v>
      </c>
      <c r="G41" s="79">
        <v>0</v>
      </c>
      <c r="H41" s="79">
        <v>2</v>
      </c>
      <c r="I41" s="79">
        <v>0</v>
      </c>
      <c r="J41" s="79">
        <v>1</v>
      </c>
      <c r="K41" s="79">
        <v>0</v>
      </c>
      <c r="L41" s="79">
        <v>0</v>
      </c>
      <c r="M41" s="79">
        <v>2</v>
      </c>
      <c r="N41" s="244"/>
    </row>
    <row r="42" spans="1:14" x14ac:dyDescent="0.25">
      <c r="A42" s="644"/>
      <c r="B42" s="74" t="s">
        <v>319</v>
      </c>
      <c r="C42" s="69">
        <f t="shared" si="8"/>
        <v>2</v>
      </c>
      <c r="D42" s="79">
        <v>0</v>
      </c>
      <c r="E42" s="79">
        <v>0</v>
      </c>
      <c r="F42" s="79">
        <v>0</v>
      </c>
      <c r="G42" s="79">
        <v>0</v>
      </c>
      <c r="H42" s="79">
        <v>0</v>
      </c>
      <c r="I42" s="79">
        <v>1</v>
      </c>
      <c r="J42" s="79">
        <v>0</v>
      </c>
      <c r="K42" s="79">
        <v>0</v>
      </c>
      <c r="L42" s="79">
        <v>0</v>
      </c>
      <c r="M42" s="79">
        <v>1</v>
      </c>
      <c r="N42" s="244"/>
    </row>
    <row r="43" spans="1:14" x14ac:dyDescent="0.25">
      <c r="A43" s="644"/>
      <c r="B43" s="74" t="s">
        <v>320</v>
      </c>
      <c r="C43" s="69">
        <f t="shared" si="8"/>
        <v>0</v>
      </c>
      <c r="D43" s="79" t="s">
        <v>297</v>
      </c>
      <c r="E43" s="79" t="s">
        <v>297</v>
      </c>
      <c r="F43" s="79" t="s">
        <v>297</v>
      </c>
      <c r="G43" s="79" t="s">
        <v>297</v>
      </c>
      <c r="H43" s="79" t="s">
        <v>297</v>
      </c>
      <c r="I43" s="79">
        <v>0</v>
      </c>
      <c r="J43" s="79">
        <v>0</v>
      </c>
      <c r="K43" s="79">
        <v>0</v>
      </c>
      <c r="L43" s="79">
        <v>0</v>
      </c>
      <c r="M43" s="79">
        <v>0</v>
      </c>
      <c r="N43" s="244"/>
    </row>
    <row r="44" spans="1:14" x14ac:dyDescent="0.25">
      <c r="A44" s="644"/>
      <c r="B44" s="74" t="s">
        <v>321</v>
      </c>
      <c r="C44" s="69">
        <f t="shared" si="8"/>
        <v>0</v>
      </c>
      <c r="D44" s="79">
        <v>0</v>
      </c>
      <c r="E44" s="79">
        <v>0</v>
      </c>
      <c r="F44" s="79">
        <v>0</v>
      </c>
      <c r="G44" s="79">
        <v>0</v>
      </c>
      <c r="H44" s="79">
        <v>0</v>
      </c>
      <c r="I44" s="79">
        <v>0</v>
      </c>
      <c r="J44" s="79">
        <v>0</v>
      </c>
      <c r="K44" s="79">
        <v>0</v>
      </c>
      <c r="L44" s="79">
        <v>0</v>
      </c>
      <c r="M44" s="79">
        <v>0</v>
      </c>
      <c r="N44" s="244"/>
    </row>
    <row r="45" spans="1:14" x14ac:dyDescent="0.25">
      <c r="A45" s="644"/>
      <c r="B45" s="74" t="s">
        <v>322</v>
      </c>
      <c r="C45" s="69">
        <f t="shared" si="8"/>
        <v>3</v>
      </c>
      <c r="D45" s="79">
        <v>2</v>
      </c>
      <c r="E45" s="79">
        <v>0</v>
      </c>
      <c r="F45" s="79">
        <v>0</v>
      </c>
      <c r="G45" s="79">
        <v>0</v>
      </c>
      <c r="H45" s="79">
        <v>1</v>
      </c>
      <c r="I45" s="79">
        <v>0</v>
      </c>
      <c r="J45" s="79">
        <v>0</v>
      </c>
      <c r="K45" s="79">
        <v>0</v>
      </c>
      <c r="L45" s="79">
        <v>0</v>
      </c>
      <c r="M45" s="79">
        <v>0</v>
      </c>
      <c r="N45" s="244"/>
    </row>
    <row r="46" spans="1:14" x14ac:dyDescent="0.25">
      <c r="A46" s="644"/>
      <c r="B46" s="74" t="s">
        <v>323</v>
      </c>
      <c r="C46" s="69">
        <f t="shared" si="8"/>
        <v>6</v>
      </c>
      <c r="D46" s="79">
        <v>0</v>
      </c>
      <c r="E46" s="79">
        <v>0</v>
      </c>
      <c r="F46" s="79">
        <v>1</v>
      </c>
      <c r="G46" s="79">
        <v>1</v>
      </c>
      <c r="H46" s="79">
        <v>0</v>
      </c>
      <c r="I46" s="79">
        <v>2</v>
      </c>
      <c r="J46" s="79">
        <v>0</v>
      </c>
      <c r="K46" s="79">
        <v>0</v>
      </c>
      <c r="L46" s="79">
        <v>0</v>
      </c>
      <c r="M46" s="79">
        <v>2</v>
      </c>
      <c r="N46" s="244"/>
    </row>
    <row r="47" spans="1:14" x14ac:dyDescent="0.25">
      <c r="A47" s="644"/>
      <c r="B47" s="74" t="s">
        <v>652</v>
      </c>
      <c r="C47" s="69">
        <f t="shared" si="8"/>
        <v>10</v>
      </c>
      <c r="D47" s="79">
        <v>0</v>
      </c>
      <c r="E47" s="79">
        <v>1</v>
      </c>
      <c r="F47" s="79">
        <v>0</v>
      </c>
      <c r="G47" s="79">
        <v>1</v>
      </c>
      <c r="H47" s="79">
        <v>0</v>
      </c>
      <c r="I47" s="79">
        <v>0</v>
      </c>
      <c r="J47" s="79">
        <v>2</v>
      </c>
      <c r="K47" s="79">
        <v>0</v>
      </c>
      <c r="L47" s="79">
        <v>2</v>
      </c>
      <c r="M47" s="79">
        <v>4</v>
      </c>
      <c r="N47" s="244"/>
    </row>
    <row r="48" spans="1:14" x14ac:dyDescent="0.25">
      <c r="A48" s="644"/>
      <c r="B48" s="74" t="s">
        <v>325</v>
      </c>
      <c r="C48" s="69">
        <f t="shared" si="8"/>
        <v>0</v>
      </c>
      <c r="D48" s="79">
        <v>0</v>
      </c>
      <c r="E48" s="79">
        <v>0</v>
      </c>
      <c r="F48" s="79">
        <v>0</v>
      </c>
      <c r="G48" s="79">
        <v>0</v>
      </c>
      <c r="H48" s="79">
        <v>0</v>
      </c>
      <c r="I48" s="79">
        <v>0</v>
      </c>
      <c r="J48" s="79">
        <v>0</v>
      </c>
      <c r="K48" s="79">
        <v>0</v>
      </c>
      <c r="L48" s="79">
        <v>0</v>
      </c>
      <c r="M48" s="79">
        <v>0</v>
      </c>
      <c r="N48" s="244"/>
    </row>
    <row r="49" spans="1:14" x14ac:dyDescent="0.25">
      <c r="A49" s="644"/>
      <c r="B49" s="74" t="s">
        <v>326</v>
      </c>
      <c r="C49" s="69">
        <f t="shared" si="8"/>
        <v>0</v>
      </c>
      <c r="D49" s="79">
        <v>0</v>
      </c>
      <c r="E49" s="79">
        <v>0</v>
      </c>
      <c r="F49" s="79">
        <v>0</v>
      </c>
      <c r="G49" s="79">
        <v>0</v>
      </c>
      <c r="H49" s="79">
        <v>0</v>
      </c>
      <c r="I49" s="79">
        <v>0</v>
      </c>
      <c r="J49" s="79">
        <v>0</v>
      </c>
      <c r="K49" s="79">
        <v>0</v>
      </c>
      <c r="L49" s="79">
        <v>0</v>
      </c>
      <c r="M49" s="79">
        <v>0</v>
      </c>
      <c r="N49" s="244"/>
    </row>
    <row r="50" spans="1:14" x14ac:dyDescent="0.25">
      <c r="A50" s="646"/>
      <c r="B50" s="70" t="s">
        <v>327</v>
      </c>
      <c r="C50" s="69">
        <f t="shared" si="8"/>
        <v>4</v>
      </c>
      <c r="D50" s="79">
        <v>0</v>
      </c>
      <c r="E50" s="79">
        <v>0</v>
      </c>
      <c r="F50" s="79">
        <v>0</v>
      </c>
      <c r="G50" s="79">
        <v>0</v>
      </c>
      <c r="H50" s="79">
        <v>1</v>
      </c>
      <c r="I50" s="79">
        <v>1</v>
      </c>
      <c r="J50" s="79">
        <v>2</v>
      </c>
      <c r="K50" s="79">
        <v>0</v>
      </c>
      <c r="L50" s="79">
        <v>0</v>
      </c>
      <c r="M50" s="79">
        <v>0</v>
      </c>
      <c r="N50" s="244"/>
    </row>
    <row r="51" spans="1:14" x14ac:dyDescent="0.25">
      <c r="A51" s="638" t="s">
        <v>653</v>
      </c>
      <c r="B51" s="68" t="s">
        <v>3</v>
      </c>
      <c r="C51" s="69">
        <f>SUM(C52:C55)</f>
        <v>37</v>
      </c>
      <c r="D51" s="69">
        <f>SUM(D52:D55)</f>
        <v>5</v>
      </c>
      <c r="E51" s="69">
        <f t="shared" ref="E51:M51" si="9">SUM(E52:E55)</f>
        <v>1</v>
      </c>
      <c r="F51" s="69">
        <f t="shared" si="9"/>
        <v>2</v>
      </c>
      <c r="G51" s="69">
        <f t="shared" si="9"/>
        <v>1</v>
      </c>
      <c r="H51" s="69">
        <f t="shared" si="9"/>
        <v>4</v>
      </c>
      <c r="I51" s="69">
        <f t="shared" si="9"/>
        <v>3</v>
      </c>
      <c r="J51" s="69">
        <f t="shared" si="9"/>
        <v>4</v>
      </c>
      <c r="K51" s="69">
        <f t="shared" si="9"/>
        <v>7</v>
      </c>
      <c r="L51" s="69">
        <f t="shared" si="9"/>
        <v>6</v>
      </c>
      <c r="M51" s="69">
        <f t="shared" si="9"/>
        <v>4</v>
      </c>
      <c r="N51" s="433"/>
    </row>
    <row r="52" spans="1:14" x14ac:dyDescent="0.25">
      <c r="A52" s="639"/>
      <c r="B52" s="67" t="s">
        <v>329</v>
      </c>
      <c r="C52" s="69">
        <f>SUM(D52:M52)</f>
        <v>0</v>
      </c>
      <c r="D52" s="79">
        <v>0</v>
      </c>
      <c r="E52" s="79">
        <v>0</v>
      </c>
      <c r="F52" s="79">
        <v>0</v>
      </c>
      <c r="G52" s="79">
        <v>0</v>
      </c>
      <c r="H52" s="79">
        <v>0</v>
      </c>
      <c r="I52" s="79">
        <v>0</v>
      </c>
      <c r="J52" s="79">
        <v>0</v>
      </c>
      <c r="K52" s="79">
        <v>0</v>
      </c>
      <c r="L52" s="79">
        <v>0</v>
      </c>
      <c r="M52" s="79">
        <v>0</v>
      </c>
      <c r="N52" s="244"/>
    </row>
    <row r="53" spans="1:14" x14ac:dyDescent="0.25">
      <c r="A53" s="639"/>
      <c r="B53" s="74" t="s">
        <v>330</v>
      </c>
      <c r="C53" s="69">
        <f t="shared" ref="C53:C55" si="10">SUM(D53:M53)</f>
        <v>18</v>
      </c>
      <c r="D53" s="79">
        <v>4</v>
      </c>
      <c r="E53" s="79">
        <v>0</v>
      </c>
      <c r="F53" s="79">
        <v>1</v>
      </c>
      <c r="G53" s="79">
        <v>0</v>
      </c>
      <c r="H53" s="79">
        <v>3</v>
      </c>
      <c r="I53" s="79">
        <v>2</v>
      </c>
      <c r="J53" s="79">
        <v>0</v>
      </c>
      <c r="K53" s="79">
        <v>3</v>
      </c>
      <c r="L53" s="79">
        <v>3</v>
      </c>
      <c r="M53" s="79">
        <v>2</v>
      </c>
      <c r="N53" s="244"/>
    </row>
    <row r="54" spans="1:14" x14ac:dyDescent="0.25">
      <c r="A54" s="639"/>
      <c r="B54" s="74" t="s">
        <v>331</v>
      </c>
      <c r="C54" s="69">
        <f t="shared" si="10"/>
        <v>11</v>
      </c>
      <c r="D54" s="79">
        <v>0</v>
      </c>
      <c r="E54" s="79">
        <v>0</v>
      </c>
      <c r="F54" s="79">
        <v>1</v>
      </c>
      <c r="G54" s="79">
        <v>1</v>
      </c>
      <c r="H54" s="79">
        <v>0</v>
      </c>
      <c r="I54" s="79">
        <v>0</v>
      </c>
      <c r="J54" s="79">
        <v>3</v>
      </c>
      <c r="K54" s="79">
        <v>2</v>
      </c>
      <c r="L54" s="79">
        <v>3</v>
      </c>
      <c r="M54" s="79">
        <v>1</v>
      </c>
      <c r="N54" s="244"/>
    </row>
    <row r="55" spans="1:14" x14ac:dyDescent="0.25">
      <c r="A55" s="640"/>
      <c r="B55" s="70" t="s">
        <v>332</v>
      </c>
      <c r="C55" s="69">
        <f t="shared" si="10"/>
        <v>8</v>
      </c>
      <c r="D55" s="79">
        <v>1</v>
      </c>
      <c r="E55" s="79">
        <v>1</v>
      </c>
      <c r="F55" s="79">
        <v>0</v>
      </c>
      <c r="G55" s="79">
        <v>0</v>
      </c>
      <c r="H55" s="79">
        <v>1</v>
      </c>
      <c r="I55" s="79">
        <v>1</v>
      </c>
      <c r="J55" s="79">
        <v>1</v>
      </c>
      <c r="K55" s="79">
        <v>2</v>
      </c>
      <c r="L55" s="79">
        <v>0</v>
      </c>
      <c r="M55" s="79">
        <v>1</v>
      </c>
      <c r="N55" s="244"/>
    </row>
    <row r="56" spans="1:14" x14ac:dyDescent="0.25">
      <c r="A56" s="66" t="s">
        <v>654</v>
      </c>
      <c r="B56" s="68" t="s">
        <v>3</v>
      </c>
      <c r="C56" s="69">
        <f>SUM(D56:M56)</f>
        <v>10</v>
      </c>
      <c r="D56" s="69">
        <v>1</v>
      </c>
      <c r="E56" s="69">
        <v>0</v>
      </c>
      <c r="F56" s="69">
        <v>0</v>
      </c>
      <c r="G56" s="69">
        <v>1</v>
      </c>
      <c r="H56" s="69">
        <v>0</v>
      </c>
      <c r="I56" s="69">
        <v>0</v>
      </c>
      <c r="J56" s="69">
        <v>2</v>
      </c>
      <c r="K56" s="69">
        <v>0</v>
      </c>
      <c r="L56" s="69">
        <v>4</v>
      </c>
      <c r="M56" s="69">
        <v>2</v>
      </c>
      <c r="N56" s="433"/>
    </row>
    <row r="57" spans="1:14" ht="16.5" customHeight="1" x14ac:dyDescent="0.25">
      <c r="A57" s="643" t="s">
        <v>655</v>
      </c>
      <c r="B57" s="68" t="s">
        <v>3</v>
      </c>
      <c r="C57" s="69">
        <v>177</v>
      </c>
      <c r="D57" s="69">
        <v>20</v>
      </c>
      <c r="E57" s="69">
        <v>17</v>
      </c>
      <c r="F57" s="69">
        <v>28</v>
      </c>
      <c r="G57" s="69">
        <v>21</v>
      </c>
      <c r="H57" s="69">
        <v>24</v>
      </c>
      <c r="I57" s="69">
        <v>21</v>
      </c>
      <c r="J57" s="69">
        <v>7</v>
      </c>
      <c r="K57" s="69">
        <v>13</v>
      </c>
      <c r="L57" s="69">
        <v>13</v>
      </c>
      <c r="M57" s="69">
        <v>13</v>
      </c>
      <c r="N57" s="433"/>
    </row>
    <row r="58" spans="1:14" hidden="1" x14ac:dyDescent="0.25">
      <c r="A58" s="647"/>
      <c r="B58" s="67" t="s">
        <v>316</v>
      </c>
      <c r="C58" s="69">
        <v>1</v>
      </c>
      <c r="D58" s="79" t="s">
        <v>297</v>
      </c>
      <c r="E58" s="79" t="s">
        <v>297</v>
      </c>
      <c r="F58" s="79" t="s">
        <v>297</v>
      </c>
      <c r="G58" s="79" t="s">
        <v>297</v>
      </c>
      <c r="H58" s="79" t="s">
        <v>297</v>
      </c>
      <c r="I58" s="79">
        <v>0</v>
      </c>
      <c r="J58" s="79">
        <v>0</v>
      </c>
      <c r="K58" s="79">
        <v>1</v>
      </c>
      <c r="L58" s="79">
        <v>0</v>
      </c>
      <c r="M58" s="79"/>
      <c r="N58" s="244"/>
    </row>
    <row r="59" spans="1:14" hidden="1" x14ac:dyDescent="0.25">
      <c r="A59" s="647"/>
      <c r="B59" s="74" t="s">
        <v>334</v>
      </c>
      <c r="C59" s="69">
        <v>0</v>
      </c>
      <c r="D59" s="79" t="s">
        <v>297</v>
      </c>
      <c r="E59" s="79" t="s">
        <v>297</v>
      </c>
      <c r="F59" s="79" t="s">
        <v>297</v>
      </c>
      <c r="G59" s="79" t="s">
        <v>297</v>
      </c>
      <c r="H59" s="79" t="s">
        <v>297</v>
      </c>
      <c r="I59" s="79">
        <v>0</v>
      </c>
      <c r="J59" s="79">
        <v>0</v>
      </c>
      <c r="K59" s="79">
        <v>0</v>
      </c>
      <c r="L59" s="79">
        <v>0</v>
      </c>
      <c r="M59" s="79"/>
      <c r="N59" s="244"/>
    </row>
    <row r="60" spans="1:14" hidden="1" x14ac:dyDescent="0.25">
      <c r="A60" s="644"/>
      <c r="B60" s="74" t="s">
        <v>335</v>
      </c>
      <c r="C60" s="69">
        <v>6</v>
      </c>
      <c r="D60" s="79">
        <v>0</v>
      </c>
      <c r="E60" s="79">
        <v>0</v>
      </c>
      <c r="F60" s="79">
        <v>1</v>
      </c>
      <c r="G60" s="79">
        <v>1</v>
      </c>
      <c r="H60" s="79">
        <v>0</v>
      </c>
      <c r="I60" s="79">
        <v>2</v>
      </c>
      <c r="J60" s="79">
        <v>2</v>
      </c>
      <c r="K60" s="79">
        <v>0</v>
      </c>
      <c r="L60" s="79">
        <v>0</v>
      </c>
      <c r="M60" s="79"/>
      <c r="N60" s="244"/>
    </row>
    <row r="61" spans="1:14" s="144" customFormat="1" x14ac:dyDescent="0.25">
      <c r="A61" s="644"/>
      <c r="B61" s="74" t="s">
        <v>810</v>
      </c>
      <c r="C61" s="69">
        <v>1</v>
      </c>
      <c r="D61" s="79">
        <v>0</v>
      </c>
      <c r="E61" s="79">
        <v>0</v>
      </c>
      <c r="F61" s="79">
        <v>0</v>
      </c>
      <c r="G61" s="79">
        <v>0</v>
      </c>
      <c r="H61" s="79">
        <v>0</v>
      </c>
      <c r="I61" s="79">
        <v>0</v>
      </c>
      <c r="J61" s="79">
        <v>0</v>
      </c>
      <c r="K61" s="79">
        <v>1</v>
      </c>
      <c r="L61" s="79">
        <v>0</v>
      </c>
      <c r="M61" s="79">
        <v>0</v>
      </c>
      <c r="N61" s="244"/>
    </row>
    <row r="62" spans="1:14" s="144" customFormat="1" x14ac:dyDescent="0.25">
      <c r="A62" s="644"/>
      <c r="B62" s="74" t="s">
        <v>335</v>
      </c>
      <c r="C62" s="69">
        <v>6</v>
      </c>
      <c r="D62" s="79">
        <v>0</v>
      </c>
      <c r="E62" s="79">
        <v>0</v>
      </c>
      <c r="F62" s="79">
        <v>1</v>
      </c>
      <c r="G62" s="79">
        <v>1</v>
      </c>
      <c r="H62" s="79">
        <v>0</v>
      </c>
      <c r="I62" s="79">
        <v>2</v>
      </c>
      <c r="J62" s="79">
        <v>2</v>
      </c>
      <c r="K62" s="79">
        <v>0</v>
      </c>
      <c r="L62" s="79">
        <v>0</v>
      </c>
      <c r="M62" s="79">
        <v>0</v>
      </c>
      <c r="N62" s="244"/>
    </row>
    <row r="63" spans="1:14" x14ac:dyDescent="0.25">
      <c r="A63" s="644"/>
      <c r="B63" s="74" t="s">
        <v>336</v>
      </c>
      <c r="C63" s="69">
        <f>SUM(D63:M63)</f>
        <v>5</v>
      </c>
      <c r="D63" s="79">
        <v>0</v>
      </c>
      <c r="E63" s="79">
        <v>2</v>
      </c>
      <c r="F63" s="79">
        <v>0</v>
      </c>
      <c r="G63" s="79">
        <v>0</v>
      </c>
      <c r="H63" s="79">
        <v>1</v>
      </c>
      <c r="I63" s="79">
        <v>0</v>
      </c>
      <c r="J63" s="79">
        <v>2</v>
      </c>
      <c r="K63" s="79">
        <v>0</v>
      </c>
      <c r="L63" s="79">
        <v>0</v>
      </c>
      <c r="M63" s="79">
        <v>0</v>
      </c>
      <c r="N63" s="244"/>
    </row>
    <row r="64" spans="1:14" x14ac:dyDescent="0.25">
      <c r="A64" s="644"/>
      <c r="B64" s="74" t="s">
        <v>337</v>
      </c>
      <c r="C64" s="69">
        <f t="shared" ref="C64:C81" si="11">SUM(D64:M64)</f>
        <v>3</v>
      </c>
      <c r="D64" s="79">
        <v>0</v>
      </c>
      <c r="E64" s="79">
        <v>0</v>
      </c>
      <c r="F64" s="79">
        <v>0</v>
      </c>
      <c r="G64" s="79">
        <v>0</v>
      </c>
      <c r="H64" s="79">
        <v>0</v>
      </c>
      <c r="I64" s="79">
        <v>0</v>
      </c>
      <c r="J64" s="79">
        <v>1</v>
      </c>
      <c r="K64" s="79">
        <v>0</v>
      </c>
      <c r="L64" s="79">
        <v>2</v>
      </c>
      <c r="M64" s="79">
        <v>0</v>
      </c>
      <c r="N64" s="244"/>
    </row>
    <row r="65" spans="1:14" x14ac:dyDescent="0.25">
      <c r="A65" s="644"/>
      <c r="B65" s="74" t="s">
        <v>338</v>
      </c>
      <c r="C65" s="69">
        <v>19</v>
      </c>
      <c r="D65" s="79">
        <v>2</v>
      </c>
      <c r="E65" s="79">
        <v>1</v>
      </c>
      <c r="F65" s="79">
        <v>6</v>
      </c>
      <c r="G65" s="79">
        <v>2</v>
      </c>
      <c r="H65" s="79">
        <v>8</v>
      </c>
      <c r="I65" s="79">
        <v>0</v>
      </c>
      <c r="J65" s="79">
        <v>0</v>
      </c>
      <c r="K65" s="79">
        <v>0</v>
      </c>
      <c r="L65" s="79">
        <v>0</v>
      </c>
      <c r="M65" s="79">
        <v>0</v>
      </c>
      <c r="N65" s="244"/>
    </row>
    <row r="66" spans="1:14" s="144" customFormat="1" x14ac:dyDescent="0.25">
      <c r="A66" s="644"/>
      <c r="B66" s="74" t="s">
        <v>441</v>
      </c>
      <c r="C66" s="69">
        <v>17</v>
      </c>
      <c r="D66" s="79">
        <v>0</v>
      </c>
      <c r="E66" s="79">
        <v>0</v>
      </c>
      <c r="F66" s="79">
        <v>0</v>
      </c>
      <c r="G66" s="79">
        <v>0</v>
      </c>
      <c r="H66" s="79">
        <v>0</v>
      </c>
      <c r="I66" s="79">
        <v>5</v>
      </c>
      <c r="J66" s="79">
        <v>0</v>
      </c>
      <c r="K66" s="79">
        <v>4</v>
      </c>
      <c r="L66" s="79">
        <v>3</v>
      </c>
      <c r="M66" s="79">
        <v>5</v>
      </c>
      <c r="N66" s="244"/>
    </row>
    <row r="67" spans="1:14" s="144" customFormat="1" x14ac:dyDescent="0.25">
      <c r="A67" s="644"/>
      <c r="B67" s="74" t="s">
        <v>811</v>
      </c>
      <c r="C67" s="69">
        <v>1</v>
      </c>
      <c r="D67" s="79">
        <v>0</v>
      </c>
      <c r="E67" s="79">
        <v>0</v>
      </c>
      <c r="F67" s="79">
        <v>0</v>
      </c>
      <c r="G67" s="79">
        <v>1</v>
      </c>
      <c r="H67" s="79">
        <v>0</v>
      </c>
      <c r="I67" s="79">
        <v>0</v>
      </c>
      <c r="J67" s="79">
        <v>0</v>
      </c>
      <c r="K67" s="79">
        <v>0</v>
      </c>
      <c r="L67" s="79">
        <v>0</v>
      </c>
      <c r="M67" s="79">
        <v>0</v>
      </c>
      <c r="N67" s="244"/>
    </row>
    <row r="68" spans="1:14" s="144" customFormat="1" x14ac:dyDescent="0.25">
      <c r="A68" s="644"/>
      <c r="B68" s="74" t="s">
        <v>812</v>
      </c>
      <c r="C68" s="69">
        <v>1</v>
      </c>
      <c r="D68" s="79">
        <v>1</v>
      </c>
      <c r="E68" s="79">
        <v>0</v>
      </c>
      <c r="F68" s="79">
        <v>0</v>
      </c>
      <c r="G68" s="79">
        <v>0</v>
      </c>
      <c r="H68" s="79">
        <v>0</v>
      </c>
      <c r="I68" s="79">
        <v>0</v>
      </c>
      <c r="J68" s="79">
        <v>0</v>
      </c>
      <c r="K68" s="79">
        <v>0</v>
      </c>
      <c r="L68" s="79">
        <v>0</v>
      </c>
      <c r="M68" s="79">
        <v>0</v>
      </c>
      <c r="N68" s="244"/>
    </row>
    <row r="69" spans="1:14" s="144" customFormat="1" x14ac:dyDescent="0.25">
      <c r="A69" s="644"/>
      <c r="B69" s="74" t="s">
        <v>809</v>
      </c>
      <c r="C69" s="69">
        <v>31</v>
      </c>
      <c r="D69" s="79">
        <v>6</v>
      </c>
      <c r="E69" s="79">
        <v>5</v>
      </c>
      <c r="F69" s="79">
        <v>11</v>
      </c>
      <c r="G69" s="79">
        <v>6</v>
      </c>
      <c r="H69" s="79">
        <v>3</v>
      </c>
      <c r="I69" s="79">
        <v>0</v>
      </c>
      <c r="J69" s="79">
        <v>0</v>
      </c>
      <c r="K69" s="79">
        <v>0</v>
      </c>
      <c r="L69" s="79">
        <v>0</v>
      </c>
      <c r="M69" s="79">
        <v>0</v>
      </c>
      <c r="N69" s="244"/>
    </row>
    <row r="70" spans="1:14" x14ac:dyDescent="0.25">
      <c r="A70" s="644"/>
      <c r="B70" s="74" t="s">
        <v>320</v>
      </c>
      <c r="C70" s="69">
        <f>SUM(D70:M70)</f>
        <v>0</v>
      </c>
      <c r="D70" s="79" t="s">
        <v>297</v>
      </c>
      <c r="E70" s="79" t="s">
        <v>297</v>
      </c>
      <c r="F70" s="79" t="s">
        <v>297</v>
      </c>
      <c r="G70" s="79" t="s">
        <v>297</v>
      </c>
      <c r="H70" s="79" t="s">
        <v>297</v>
      </c>
      <c r="I70" s="79">
        <v>0</v>
      </c>
      <c r="J70" s="79">
        <v>0</v>
      </c>
      <c r="K70" s="79">
        <v>0</v>
      </c>
      <c r="L70" s="79">
        <v>0</v>
      </c>
      <c r="M70" s="79">
        <v>0</v>
      </c>
      <c r="N70" s="244"/>
    </row>
    <row r="71" spans="1:14" x14ac:dyDescent="0.25">
      <c r="A71" s="644"/>
      <c r="B71" s="74" t="s">
        <v>339</v>
      </c>
      <c r="C71" s="69">
        <v>1</v>
      </c>
      <c r="D71" s="79">
        <v>0</v>
      </c>
      <c r="E71" s="79">
        <v>0</v>
      </c>
      <c r="F71" s="79">
        <v>0</v>
      </c>
      <c r="G71" s="79">
        <v>0</v>
      </c>
      <c r="H71" s="79">
        <v>0</v>
      </c>
      <c r="I71" s="79">
        <v>0</v>
      </c>
      <c r="J71" s="79">
        <v>1</v>
      </c>
      <c r="K71" s="79">
        <v>0</v>
      </c>
      <c r="L71" s="79">
        <v>0</v>
      </c>
      <c r="M71" s="79">
        <v>0</v>
      </c>
      <c r="N71" s="244"/>
    </row>
    <row r="72" spans="1:14" x14ac:dyDescent="0.25">
      <c r="A72" s="644"/>
      <c r="B72" s="74" t="s">
        <v>340</v>
      </c>
      <c r="C72" s="69">
        <f t="shared" si="11"/>
        <v>2</v>
      </c>
      <c r="D72" s="79" t="s">
        <v>297</v>
      </c>
      <c r="E72" s="79" t="s">
        <v>297</v>
      </c>
      <c r="F72" s="79" t="s">
        <v>297</v>
      </c>
      <c r="G72" s="79" t="s">
        <v>297</v>
      </c>
      <c r="H72" s="79" t="s">
        <v>297</v>
      </c>
      <c r="I72" s="79">
        <v>0</v>
      </c>
      <c r="J72" s="79">
        <v>0</v>
      </c>
      <c r="K72" s="79">
        <v>0</v>
      </c>
      <c r="L72" s="79">
        <v>2</v>
      </c>
      <c r="M72" s="79">
        <v>0</v>
      </c>
      <c r="N72" s="244"/>
    </row>
    <row r="73" spans="1:14" x14ac:dyDescent="0.25">
      <c r="A73" s="644"/>
      <c r="B73" s="74" t="s">
        <v>341</v>
      </c>
      <c r="C73" s="69">
        <v>3</v>
      </c>
      <c r="D73" s="79">
        <v>0</v>
      </c>
      <c r="E73" s="79">
        <v>0</v>
      </c>
      <c r="F73" s="79">
        <v>0</v>
      </c>
      <c r="G73" s="79">
        <v>0</v>
      </c>
      <c r="H73" s="79">
        <v>0</v>
      </c>
      <c r="I73" s="79">
        <v>0</v>
      </c>
      <c r="J73" s="79">
        <v>0</v>
      </c>
      <c r="K73" s="79">
        <v>0</v>
      </c>
      <c r="L73" s="79">
        <v>0</v>
      </c>
      <c r="M73" s="79">
        <v>3</v>
      </c>
      <c r="N73" s="244"/>
    </row>
    <row r="74" spans="1:14" x14ac:dyDescent="0.25">
      <c r="A74" s="644"/>
      <c r="B74" s="74" t="s">
        <v>658</v>
      </c>
      <c r="C74" s="69">
        <f t="shared" si="11"/>
        <v>0</v>
      </c>
      <c r="D74" s="79" t="s">
        <v>297</v>
      </c>
      <c r="E74" s="79" t="s">
        <v>297</v>
      </c>
      <c r="F74" s="79" t="s">
        <v>297</v>
      </c>
      <c r="G74" s="79" t="s">
        <v>297</v>
      </c>
      <c r="H74" s="79" t="s">
        <v>297</v>
      </c>
      <c r="I74" s="79">
        <v>0</v>
      </c>
      <c r="J74" s="79">
        <v>0</v>
      </c>
      <c r="K74" s="79">
        <v>0</v>
      </c>
      <c r="L74" s="79">
        <v>0</v>
      </c>
      <c r="M74" s="79">
        <v>0</v>
      </c>
      <c r="N74" s="244"/>
    </row>
    <row r="75" spans="1:14" x14ac:dyDescent="0.25">
      <c r="A75" s="644"/>
      <c r="B75" s="74" t="s">
        <v>342</v>
      </c>
      <c r="C75" s="69">
        <f t="shared" si="11"/>
        <v>9</v>
      </c>
      <c r="D75" s="79" t="s">
        <v>297</v>
      </c>
      <c r="E75" s="79" t="s">
        <v>297</v>
      </c>
      <c r="F75" s="79" t="s">
        <v>297</v>
      </c>
      <c r="G75" s="79" t="s">
        <v>297</v>
      </c>
      <c r="H75" s="79" t="s">
        <v>297</v>
      </c>
      <c r="I75" s="79">
        <v>5</v>
      </c>
      <c r="J75" s="79">
        <v>0</v>
      </c>
      <c r="K75" s="79">
        <v>4</v>
      </c>
      <c r="L75" s="79">
        <v>0</v>
      </c>
      <c r="M75" s="79">
        <v>0</v>
      </c>
      <c r="N75" s="487"/>
    </row>
    <row r="76" spans="1:14" x14ac:dyDescent="0.25">
      <c r="A76" s="644"/>
      <c r="B76" s="74" t="s">
        <v>343</v>
      </c>
      <c r="C76" s="69">
        <f t="shared" si="11"/>
        <v>0</v>
      </c>
      <c r="D76" s="79" t="s">
        <v>297</v>
      </c>
      <c r="E76" s="79" t="s">
        <v>297</v>
      </c>
      <c r="F76" s="79" t="s">
        <v>297</v>
      </c>
      <c r="G76" s="79" t="s">
        <v>297</v>
      </c>
      <c r="H76" s="79" t="s">
        <v>297</v>
      </c>
      <c r="I76" s="79">
        <v>0</v>
      </c>
      <c r="J76" s="79">
        <v>0</v>
      </c>
      <c r="K76" s="79">
        <v>0</v>
      </c>
      <c r="L76" s="79">
        <v>0</v>
      </c>
      <c r="M76" s="79">
        <v>0</v>
      </c>
      <c r="N76" s="244"/>
    </row>
    <row r="77" spans="1:14" x14ac:dyDescent="0.25">
      <c r="A77" s="644"/>
      <c r="B77" s="74" t="s">
        <v>344</v>
      </c>
      <c r="C77" s="69">
        <f>SUM(D77:M77)</f>
        <v>5</v>
      </c>
      <c r="D77" s="79">
        <v>0</v>
      </c>
      <c r="E77" s="79">
        <v>0</v>
      </c>
      <c r="F77" s="79">
        <v>0</v>
      </c>
      <c r="G77" s="79">
        <v>0</v>
      </c>
      <c r="H77" s="79">
        <v>0</v>
      </c>
      <c r="I77" s="79">
        <v>1</v>
      </c>
      <c r="J77" s="79">
        <v>0</v>
      </c>
      <c r="K77" s="79">
        <v>0</v>
      </c>
      <c r="L77" s="79">
        <v>2</v>
      </c>
      <c r="M77" s="79">
        <v>2</v>
      </c>
      <c r="N77" s="244"/>
    </row>
    <row r="78" spans="1:14" x14ac:dyDescent="0.25">
      <c r="A78" s="644"/>
      <c r="B78" s="74" t="s">
        <v>345</v>
      </c>
      <c r="C78" s="69">
        <f t="shared" si="11"/>
        <v>28</v>
      </c>
      <c r="D78" s="79">
        <v>4</v>
      </c>
      <c r="E78" s="79">
        <v>4</v>
      </c>
      <c r="F78" s="79">
        <v>7</v>
      </c>
      <c r="G78" s="79">
        <v>6</v>
      </c>
      <c r="H78" s="79">
        <v>7</v>
      </c>
      <c r="I78" s="79" t="s">
        <v>297</v>
      </c>
      <c r="J78" s="79" t="s">
        <v>297</v>
      </c>
      <c r="K78" s="79" t="s">
        <v>297</v>
      </c>
      <c r="L78" s="79">
        <v>0</v>
      </c>
      <c r="M78" s="79">
        <v>0</v>
      </c>
      <c r="N78" s="244"/>
    </row>
    <row r="79" spans="1:14" ht="11.25" customHeight="1" x14ac:dyDescent="0.25">
      <c r="A79" s="644"/>
      <c r="B79" s="74" t="s">
        <v>346</v>
      </c>
      <c r="C79" s="69">
        <f t="shared" si="11"/>
        <v>28</v>
      </c>
      <c r="D79" s="79">
        <v>3</v>
      </c>
      <c r="E79" s="79">
        <v>4</v>
      </c>
      <c r="F79" s="79">
        <v>1</v>
      </c>
      <c r="G79" s="79">
        <v>4</v>
      </c>
      <c r="H79" s="79">
        <v>2</v>
      </c>
      <c r="I79" s="79">
        <v>6</v>
      </c>
      <c r="J79" s="79">
        <v>1</v>
      </c>
      <c r="K79" s="79">
        <v>2</v>
      </c>
      <c r="L79" s="79">
        <v>4</v>
      </c>
      <c r="M79" s="79">
        <v>1</v>
      </c>
      <c r="N79" s="244"/>
    </row>
    <row r="80" spans="1:14" ht="14.25" customHeight="1" x14ac:dyDescent="0.25">
      <c r="A80" s="644"/>
      <c r="B80" s="74" t="s">
        <v>347</v>
      </c>
      <c r="C80" s="69">
        <f t="shared" si="11"/>
        <v>3</v>
      </c>
      <c r="D80" s="79">
        <v>2</v>
      </c>
      <c r="E80" s="79">
        <v>0</v>
      </c>
      <c r="F80" s="79">
        <v>0</v>
      </c>
      <c r="G80" s="79">
        <v>0</v>
      </c>
      <c r="H80" s="79">
        <v>0</v>
      </c>
      <c r="I80" s="79">
        <v>0</v>
      </c>
      <c r="J80" s="79">
        <v>0</v>
      </c>
      <c r="K80" s="79">
        <v>1</v>
      </c>
      <c r="L80" s="79">
        <v>0</v>
      </c>
      <c r="M80" s="79">
        <v>0</v>
      </c>
      <c r="N80" s="244"/>
    </row>
    <row r="81" spans="1:14" ht="16.5" customHeight="1" x14ac:dyDescent="0.25">
      <c r="A81" s="646"/>
      <c r="B81" s="70" t="s">
        <v>348</v>
      </c>
      <c r="C81" s="69">
        <f t="shared" si="11"/>
        <v>14</v>
      </c>
      <c r="D81" s="79">
        <v>2</v>
      </c>
      <c r="E81" s="79">
        <v>1</v>
      </c>
      <c r="F81" s="79">
        <v>2</v>
      </c>
      <c r="G81" s="79">
        <v>1</v>
      </c>
      <c r="H81" s="79">
        <v>3</v>
      </c>
      <c r="I81" s="79">
        <v>2</v>
      </c>
      <c r="J81" s="79">
        <v>0</v>
      </c>
      <c r="K81" s="79">
        <v>1</v>
      </c>
      <c r="L81" s="79">
        <v>0</v>
      </c>
      <c r="M81" s="79">
        <v>2</v>
      </c>
      <c r="N81" s="244"/>
    </row>
    <row r="82" spans="1:14" ht="31.5" customHeight="1" x14ac:dyDescent="0.25">
      <c r="A82" s="66" t="s">
        <v>373</v>
      </c>
      <c r="B82" s="485" t="s">
        <v>3</v>
      </c>
      <c r="C82" s="69">
        <f>SUM(D82:M82)</f>
        <v>1</v>
      </c>
      <c r="D82" s="69" t="s">
        <v>297</v>
      </c>
      <c r="E82" s="69" t="s">
        <v>297</v>
      </c>
      <c r="F82" s="69" t="s">
        <v>297</v>
      </c>
      <c r="G82" s="69" t="s">
        <v>297</v>
      </c>
      <c r="H82" s="69" t="s">
        <v>297</v>
      </c>
      <c r="I82" s="69">
        <v>0</v>
      </c>
      <c r="J82" s="69">
        <v>0</v>
      </c>
      <c r="K82" s="69">
        <v>1</v>
      </c>
      <c r="L82" s="69">
        <v>0</v>
      </c>
      <c r="M82" s="69">
        <v>0</v>
      </c>
      <c r="N82" s="488" t="s">
        <v>953</v>
      </c>
    </row>
    <row r="83" spans="1:14" x14ac:dyDescent="0.25">
      <c r="A83" s="66" t="s">
        <v>661</v>
      </c>
      <c r="B83" s="485" t="s">
        <v>3</v>
      </c>
      <c r="C83" s="69">
        <f>SUM(D83:M83)</f>
        <v>2</v>
      </c>
      <c r="D83" s="69" t="s">
        <v>297</v>
      </c>
      <c r="E83" s="69" t="s">
        <v>297</v>
      </c>
      <c r="F83" s="69" t="s">
        <v>297</v>
      </c>
      <c r="G83" s="69" t="s">
        <v>297</v>
      </c>
      <c r="H83" s="69" t="s">
        <v>297</v>
      </c>
      <c r="I83" s="69">
        <v>0</v>
      </c>
      <c r="J83" s="69">
        <v>0</v>
      </c>
      <c r="K83" s="69">
        <v>1</v>
      </c>
      <c r="L83" s="69">
        <v>1</v>
      </c>
      <c r="M83" s="69">
        <v>0</v>
      </c>
      <c r="N83" s="488" t="s">
        <v>953</v>
      </c>
    </row>
    <row r="84" spans="1:14" ht="14.25" customHeight="1" x14ac:dyDescent="0.25">
      <c r="A84" s="638" t="s">
        <v>350</v>
      </c>
      <c r="B84" s="68" t="s">
        <v>3</v>
      </c>
      <c r="C84" s="69">
        <f>SUM(C85:C86)</f>
        <v>47</v>
      </c>
      <c r="D84" s="69">
        <f>SUM(D85:D86)</f>
        <v>4</v>
      </c>
      <c r="E84" s="69">
        <f t="shared" ref="E84:M84" si="12">SUM(E85:E86)</f>
        <v>4</v>
      </c>
      <c r="F84" s="69">
        <f t="shared" si="12"/>
        <v>4</v>
      </c>
      <c r="G84" s="69">
        <f t="shared" si="12"/>
        <v>6</v>
      </c>
      <c r="H84" s="69">
        <f t="shared" si="12"/>
        <v>6</v>
      </c>
      <c r="I84" s="69">
        <f t="shared" si="12"/>
        <v>3</v>
      </c>
      <c r="J84" s="69">
        <f t="shared" si="12"/>
        <v>0</v>
      </c>
      <c r="K84" s="69">
        <f t="shared" si="12"/>
        <v>8</v>
      </c>
      <c r="L84" s="69">
        <f t="shared" si="12"/>
        <v>4</v>
      </c>
      <c r="M84" s="69">
        <f t="shared" si="12"/>
        <v>8</v>
      </c>
      <c r="N84" s="433"/>
    </row>
    <row r="85" spans="1:14" x14ac:dyDescent="0.25">
      <c r="A85" s="639"/>
      <c r="B85" s="67" t="s">
        <v>351</v>
      </c>
      <c r="C85" s="69">
        <f>SUM(D85:M85)</f>
        <v>21</v>
      </c>
      <c r="D85" s="79">
        <v>1</v>
      </c>
      <c r="E85" s="79">
        <v>2</v>
      </c>
      <c r="F85" s="79">
        <v>4</v>
      </c>
      <c r="G85" s="79">
        <v>3</v>
      </c>
      <c r="H85" s="79">
        <v>4</v>
      </c>
      <c r="I85" s="79">
        <v>0</v>
      </c>
      <c r="J85" s="79">
        <v>0</v>
      </c>
      <c r="K85" s="79">
        <v>1</v>
      </c>
      <c r="L85" s="79">
        <v>1</v>
      </c>
      <c r="M85" s="79">
        <v>5</v>
      </c>
      <c r="N85" s="244"/>
    </row>
    <row r="86" spans="1:14" x14ac:dyDescent="0.25">
      <c r="A86" s="640"/>
      <c r="B86" s="70" t="s">
        <v>352</v>
      </c>
      <c r="C86" s="69">
        <f>SUM(D86:M86)</f>
        <v>26</v>
      </c>
      <c r="D86" s="79">
        <v>3</v>
      </c>
      <c r="E86" s="79">
        <v>2</v>
      </c>
      <c r="F86" s="79">
        <v>0</v>
      </c>
      <c r="G86" s="79">
        <v>3</v>
      </c>
      <c r="H86" s="79">
        <v>2</v>
      </c>
      <c r="I86" s="79">
        <v>3</v>
      </c>
      <c r="J86" s="79">
        <v>0</v>
      </c>
      <c r="K86" s="79">
        <v>7</v>
      </c>
      <c r="L86" s="79">
        <v>3</v>
      </c>
      <c r="M86" s="79">
        <v>3</v>
      </c>
      <c r="N86" s="244"/>
    </row>
    <row r="87" spans="1:14" x14ac:dyDescent="0.25">
      <c r="A87" s="643" t="s">
        <v>353</v>
      </c>
      <c r="B87" s="68" t="s">
        <v>3</v>
      </c>
      <c r="C87" s="69">
        <f>SUM(C88:C100)</f>
        <v>2</v>
      </c>
      <c r="D87" s="69">
        <f>SUM(D88:D100)</f>
        <v>1</v>
      </c>
      <c r="E87" s="69">
        <f t="shared" ref="E87:M87" si="13">SUM(E88:E100)</f>
        <v>0</v>
      </c>
      <c r="F87" s="69">
        <f t="shared" si="13"/>
        <v>0</v>
      </c>
      <c r="G87" s="69">
        <f t="shared" si="13"/>
        <v>0</v>
      </c>
      <c r="H87" s="69">
        <f t="shared" si="13"/>
        <v>0</v>
      </c>
      <c r="I87" s="69">
        <f t="shared" si="13"/>
        <v>0</v>
      </c>
      <c r="J87" s="69">
        <f t="shared" si="13"/>
        <v>0</v>
      </c>
      <c r="K87" s="69">
        <f t="shared" si="13"/>
        <v>1</v>
      </c>
      <c r="L87" s="69">
        <f t="shared" si="13"/>
        <v>0</v>
      </c>
      <c r="M87" s="69">
        <f t="shared" si="13"/>
        <v>0</v>
      </c>
      <c r="N87" s="433"/>
    </row>
    <row r="88" spans="1:14" x14ac:dyDescent="0.25">
      <c r="A88" s="647"/>
      <c r="B88" s="67" t="s">
        <v>316</v>
      </c>
      <c r="C88" s="69">
        <f>SUM(D88:M88)</f>
        <v>0</v>
      </c>
      <c r="D88" s="79" t="s">
        <v>297</v>
      </c>
      <c r="E88" s="79" t="s">
        <v>297</v>
      </c>
      <c r="F88" s="79" t="s">
        <v>297</v>
      </c>
      <c r="G88" s="79" t="s">
        <v>297</v>
      </c>
      <c r="H88" s="79" t="s">
        <v>297</v>
      </c>
      <c r="I88" s="79">
        <v>0</v>
      </c>
      <c r="J88" s="79">
        <v>0</v>
      </c>
      <c r="K88" s="79">
        <v>0</v>
      </c>
      <c r="L88" s="79">
        <v>0</v>
      </c>
      <c r="M88" s="79">
        <v>0</v>
      </c>
      <c r="N88" s="244"/>
    </row>
    <row r="89" spans="1:14" x14ac:dyDescent="0.25">
      <c r="A89" s="644"/>
      <c r="B89" s="74" t="s">
        <v>317</v>
      </c>
      <c r="C89" s="69">
        <f t="shared" ref="C89:C100" si="14">SUM(D89:M89)</f>
        <v>0</v>
      </c>
      <c r="D89" s="79">
        <v>0</v>
      </c>
      <c r="E89" s="79">
        <v>0</v>
      </c>
      <c r="F89" s="79">
        <v>0</v>
      </c>
      <c r="G89" s="79">
        <v>0</v>
      </c>
      <c r="H89" s="79">
        <v>0</v>
      </c>
      <c r="I89" s="79">
        <v>0</v>
      </c>
      <c r="J89" s="79">
        <v>0</v>
      </c>
      <c r="K89" s="79">
        <v>0</v>
      </c>
      <c r="L89" s="79">
        <v>0</v>
      </c>
      <c r="M89" s="79">
        <v>0</v>
      </c>
      <c r="N89" s="244"/>
    </row>
    <row r="90" spans="1:14" x14ac:dyDescent="0.25">
      <c r="A90" s="644"/>
      <c r="B90" s="74" t="s">
        <v>318</v>
      </c>
      <c r="C90" s="69">
        <f t="shared" si="14"/>
        <v>0</v>
      </c>
      <c r="D90" s="79">
        <v>0</v>
      </c>
      <c r="E90" s="79">
        <v>0</v>
      </c>
      <c r="F90" s="79">
        <v>0</v>
      </c>
      <c r="G90" s="79">
        <v>0</v>
      </c>
      <c r="H90" s="79">
        <v>0</v>
      </c>
      <c r="I90" s="79">
        <v>0</v>
      </c>
      <c r="J90" s="79">
        <v>0</v>
      </c>
      <c r="K90" s="79">
        <v>0</v>
      </c>
      <c r="L90" s="79">
        <v>0</v>
      </c>
      <c r="M90" s="79">
        <v>0</v>
      </c>
      <c r="N90" s="244"/>
    </row>
    <row r="91" spans="1:14" x14ac:dyDescent="0.25">
      <c r="A91" s="644"/>
      <c r="B91" s="74" t="s">
        <v>354</v>
      </c>
      <c r="C91" s="69">
        <f t="shared" si="14"/>
        <v>0</v>
      </c>
      <c r="D91" s="79">
        <v>0</v>
      </c>
      <c r="E91" s="79">
        <v>0</v>
      </c>
      <c r="F91" s="79">
        <v>0</v>
      </c>
      <c r="G91" s="79">
        <v>0</v>
      </c>
      <c r="H91" s="79">
        <v>0</v>
      </c>
      <c r="I91" s="79">
        <v>0</v>
      </c>
      <c r="J91" s="79">
        <v>0</v>
      </c>
      <c r="K91" s="79">
        <v>0</v>
      </c>
      <c r="L91" s="79">
        <v>0</v>
      </c>
      <c r="M91" s="79">
        <v>0</v>
      </c>
      <c r="N91" s="244"/>
    </row>
    <row r="92" spans="1:14" x14ac:dyDescent="0.25">
      <c r="A92" s="644"/>
      <c r="B92" s="74" t="s">
        <v>319</v>
      </c>
      <c r="C92" s="69">
        <f t="shared" si="14"/>
        <v>0</v>
      </c>
      <c r="D92" s="79">
        <v>0</v>
      </c>
      <c r="E92" s="79">
        <v>0</v>
      </c>
      <c r="F92" s="79">
        <v>0</v>
      </c>
      <c r="G92" s="79">
        <v>0</v>
      </c>
      <c r="H92" s="79">
        <v>0</v>
      </c>
      <c r="I92" s="79">
        <v>0</v>
      </c>
      <c r="J92" s="79">
        <v>0</v>
      </c>
      <c r="K92" s="79">
        <v>0</v>
      </c>
      <c r="L92" s="79">
        <v>0</v>
      </c>
      <c r="M92" s="79">
        <v>0</v>
      </c>
      <c r="N92" s="244"/>
    </row>
    <row r="93" spans="1:14" x14ac:dyDescent="0.25">
      <c r="A93" s="644"/>
      <c r="B93" s="74" t="s">
        <v>320</v>
      </c>
      <c r="C93" s="69">
        <f t="shared" si="14"/>
        <v>0</v>
      </c>
      <c r="D93" s="79" t="s">
        <v>297</v>
      </c>
      <c r="E93" s="79" t="s">
        <v>297</v>
      </c>
      <c r="F93" s="79" t="s">
        <v>297</v>
      </c>
      <c r="G93" s="79" t="s">
        <v>297</v>
      </c>
      <c r="H93" s="79" t="s">
        <v>297</v>
      </c>
      <c r="I93" s="79">
        <v>0</v>
      </c>
      <c r="J93" s="79">
        <v>0</v>
      </c>
      <c r="K93" s="79">
        <v>0</v>
      </c>
      <c r="L93" s="79">
        <v>0</v>
      </c>
      <c r="M93" s="79">
        <v>0</v>
      </c>
      <c r="N93" s="244"/>
    </row>
    <row r="94" spans="1:14" x14ac:dyDescent="0.25">
      <c r="A94" s="644"/>
      <c r="B94" s="74" t="s">
        <v>321</v>
      </c>
      <c r="C94" s="69">
        <f t="shared" si="14"/>
        <v>0</v>
      </c>
      <c r="D94" s="79">
        <v>0</v>
      </c>
      <c r="E94" s="79">
        <v>0</v>
      </c>
      <c r="F94" s="79">
        <v>0</v>
      </c>
      <c r="G94" s="79">
        <v>0</v>
      </c>
      <c r="H94" s="79">
        <v>0</v>
      </c>
      <c r="I94" s="79">
        <v>0</v>
      </c>
      <c r="J94" s="79">
        <v>0</v>
      </c>
      <c r="K94" s="79">
        <v>0</v>
      </c>
      <c r="L94" s="79">
        <v>0</v>
      </c>
      <c r="M94" s="79">
        <v>0</v>
      </c>
      <c r="N94" s="244"/>
    </row>
    <row r="95" spans="1:14" x14ac:dyDescent="0.25">
      <c r="A95" s="644"/>
      <c r="B95" s="74" t="s">
        <v>322</v>
      </c>
      <c r="C95" s="69">
        <f t="shared" si="14"/>
        <v>2</v>
      </c>
      <c r="D95" s="79">
        <v>1</v>
      </c>
      <c r="E95" s="79">
        <v>0</v>
      </c>
      <c r="F95" s="79">
        <v>0</v>
      </c>
      <c r="G95" s="79">
        <v>0</v>
      </c>
      <c r="H95" s="79">
        <v>0</v>
      </c>
      <c r="I95" s="79">
        <v>0</v>
      </c>
      <c r="J95" s="79">
        <v>0</v>
      </c>
      <c r="K95" s="79">
        <v>1</v>
      </c>
      <c r="L95" s="79">
        <v>0</v>
      </c>
      <c r="M95" s="79">
        <v>0</v>
      </c>
      <c r="N95" s="244"/>
    </row>
    <row r="96" spans="1:14" x14ac:dyDescent="0.25">
      <c r="A96" s="644"/>
      <c r="B96" s="74" t="s">
        <v>323</v>
      </c>
      <c r="C96" s="69">
        <f t="shared" si="14"/>
        <v>0</v>
      </c>
      <c r="D96" s="79">
        <v>0</v>
      </c>
      <c r="E96" s="79">
        <v>0</v>
      </c>
      <c r="F96" s="79">
        <v>0</v>
      </c>
      <c r="G96" s="79">
        <v>0</v>
      </c>
      <c r="H96" s="79">
        <v>0</v>
      </c>
      <c r="I96" s="79">
        <v>0</v>
      </c>
      <c r="J96" s="79">
        <v>0</v>
      </c>
      <c r="K96" s="79">
        <v>0</v>
      </c>
      <c r="L96" s="79">
        <v>0</v>
      </c>
      <c r="M96" s="79">
        <v>0</v>
      </c>
      <c r="N96" s="244"/>
    </row>
    <row r="97" spans="1:14" x14ac:dyDescent="0.25">
      <c r="A97" s="644"/>
      <c r="B97" s="74" t="s">
        <v>355</v>
      </c>
      <c r="C97" s="69">
        <f t="shared" si="14"/>
        <v>0</v>
      </c>
      <c r="D97" s="79">
        <v>0</v>
      </c>
      <c r="E97" s="79">
        <v>0</v>
      </c>
      <c r="F97" s="79">
        <v>0</v>
      </c>
      <c r="G97" s="79">
        <v>0</v>
      </c>
      <c r="H97" s="79">
        <v>0</v>
      </c>
      <c r="I97" s="79">
        <v>0</v>
      </c>
      <c r="J97" s="79">
        <v>0</v>
      </c>
      <c r="K97" s="79">
        <v>0</v>
      </c>
      <c r="L97" s="79">
        <v>0</v>
      </c>
      <c r="M97" s="79">
        <v>0</v>
      </c>
      <c r="N97" s="244"/>
    </row>
    <row r="98" spans="1:14" x14ac:dyDescent="0.25">
      <c r="A98" s="644"/>
      <c r="B98" s="74" t="s">
        <v>325</v>
      </c>
      <c r="C98" s="69">
        <f t="shared" si="14"/>
        <v>0</v>
      </c>
      <c r="D98" s="79">
        <v>0</v>
      </c>
      <c r="E98" s="79">
        <v>0</v>
      </c>
      <c r="F98" s="79">
        <v>0</v>
      </c>
      <c r="G98" s="79">
        <v>0</v>
      </c>
      <c r="H98" s="79">
        <v>0</v>
      </c>
      <c r="I98" s="79">
        <v>0</v>
      </c>
      <c r="J98" s="79">
        <v>0</v>
      </c>
      <c r="K98" s="79">
        <v>0</v>
      </c>
      <c r="L98" s="79">
        <v>0</v>
      </c>
      <c r="M98" s="79">
        <v>0</v>
      </c>
      <c r="N98" s="244"/>
    </row>
    <row r="99" spans="1:14" x14ac:dyDescent="0.25">
      <c r="A99" s="644"/>
      <c r="B99" s="74" t="s">
        <v>326</v>
      </c>
      <c r="C99" s="69">
        <f t="shared" si="14"/>
        <v>0</v>
      </c>
      <c r="D99" s="79">
        <v>0</v>
      </c>
      <c r="E99" s="79">
        <v>0</v>
      </c>
      <c r="F99" s="79">
        <v>0</v>
      </c>
      <c r="G99" s="79">
        <v>0</v>
      </c>
      <c r="H99" s="79">
        <v>0</v>
      </c>
      <c r="I99" s="79">
        <v>0</v>
      </c>
      <c r="J99" s="79">
        <v>0</v>
      </c>
      <c r="K99" s="79">
        <v>0</v>
      </c>
      <c r="L99" s="79">
        <v>0</v>
      </c>
      <c r="M99" s="79">
        <v>0</v>
      </c>
      <c r="N99" s="244"/>
    </row>
    <row r="100" spans="1:14" x14ac:dyDescent="0.25">
      <c r="A100" s="646"/>
      <c r="B100" s="70" t="s">
        <v>327</v>
      </c>
      <c r="C100" s="69">
        <f t="shared" si="14"/>
        <v>0</v>
      </c>
      <c r="D100" s="79">
        <v>0</v>
      </c>
      <c r="E100" s="79">
        <v>0</v>
      </c>
      <c r="F100" s="79">
        <v>0</v>
      </c>
      <c r="G100" s="79">
        <v>0</v>
      </c>
      <c r="H100" s="79">
        <v>0</v>
      </c>
      <c r="I100" s="79">
        <v>0</v>
      </c>
      <c r="J100" s="79">
        <v>0</v>
      </c>
      <c r="K100" s="79">
        <v>0</v>
      </c>
      <c r="L100" s="79">
        <v>0</v>
      </c>
      <c r="M100" s="79">
        <v>0</v>
      </c>
      <c r="N100" s="244"/>
    </row>
    <row r="101" spans="1:14" x14ac:dyDescent="0.25">
      <c r="A101" s="638" t="s">
        <v>356</v>
      </c>
      <c r="B101" s="68" t="s">
        <v>3</v>
      </c>
      <c r="C101" s="69">
        <f>SUM(C102:C105)</f>
        <v>0</v>
      </c>
      <c r="D101" s="69">
        <f>SUM(D102:D105)</f>
        <v>0</v>
      </c>
      <c r="E101" s="69">
        <f t="shared" ref="E101:M101" si="15">SUM(E102:E105)</f>
        <v>0</v>
      </c>
      <c r="F101" s="69">
        <f t="shared" si="15"/>
        <v>0</v>
      </c>
      <c r="G101" s="69">
        <f t="shared" si="15"/>
        <v>0</v>
      </c>
      <c r="H101" s="69">
        <f t="shared" si="15"/>
        <v>0</v>
      </c>
      <c r="I101" s="69">
        <f t="shared" si="15"/>
        <v>0</v>
      </c>
      <c r="J101" s="69">
        <f t="shared" si="15"/>
        <v>0</v>
      </c>
      <c r="K101" s="69">
        <f t="shared" si="15"/>
        <v>0</v>
      </c>
      <c r="L101" s="69">
        <f t="shared" si="15"/>
        <v>0</v>
      </c>
      <c r="M101" s="69">
        <f t="shared" si="15"/>
        <v>0</v>
      </c>
      <c r="N101" s="433"/>
    </row>
    <row r="102" spans="1:14" x14ac:dyDescent="0.25">
      <c r="A102" s="639"/>
      <c r="B102" s="67" t="s">
        <v>318</v>
      </c>
      <c r="C102" s="69">
        <v>0</v>
      </c>
      <c r="D102" s="79">
        <v>0</v>
      </c>
      <c r="E102" s="79">
        <v>0</v>
      </c>
      <c r="F102" s="79">
        <v>0</v>
      </c>
      <c r="G102" s="79">
        <v>0</v>
      </c>
      <c r="H102" s="79">
        <v>0</v>
      </c>
      <c r="I102" s="79">
        <v>0</v>
      </c>
      <c r="J102" s="79">
        <v>0</v>
      </c>
      <c r="K102" s="79">
        <v>0</v>
      </c>
      <c r="L102" s="79">
        <v>0</v>
      </c>
      <c r="M102" s="79">
        <v>0</v>
      </c>
      <c r="N102" s="244"/>
    </row>
    <row r="103" spans="1:14" x14ac:dyDescent="0.25">
      <c r="A103" s="639"/>
      <c r="B103" s="74" t="s">
        <v>357</v>
      </c>
      <c r="C103" s="69">
        <v>0</v>
      </c>
      <c r="D103" s="79" t="s">
        <v>297</v>
      </c>
      <c r="E103" s="79" t="s">
        <v>297</v>
      </c>
      <c r="F103" s="79" t="s">
        <v>297</v>
      </c>
      <c r="G103" s="79" t="s">
        <v>297</v>
      </c>
      <c r="H103" s="79" t="s">
        <v>297</v>
      </c>
      <c r="I103" s="79">
        <v>0</v>
      </c>
      <c r="J103" s="79">
        <v>0</v>
      </c>
      <c r="K103" s="79">
        <v>0</v>
      </c>
      <c r="L103" s="79">
        <v>0</v>
      </c>
      <c r="M103" s="79">
        <v>0</v>
      </c>
      <c r="N103" s="244"/>
    </row>
    <row r="104" spans="1:14" x14ac:dyDescent="0.25">
      <c r="A104" s="639"/>
      <c r="B104" s="74" t="s">
        <v>358</v>
      </c>
      <c r="C104" s="69">
        <v>0</v>
      </c>
      <c r="D104" s="79" t="s">
        <v>297</v>
      </c>
      <c r="E104" s="79" t="s">
        <v>297</v>
      </c>
      <c r="F104" s="79" t="s">
        <v>297</v>
      </c>
      <c r="G104" s="79" t="s">
        <v>297</v>
      </c>
      <c r="H104" s="79" t="s">
        <v>297</v>
      </c>
      <c r="I104" s="79">
        <v>0</v>
      </c>
      <c r="J104" s="79">
        <v>0</v>
      </c>
      <c r="K104" s="79">
        <v>0</v>
      </c>
      <c r="L104" s="79">
        <v>0</v>
      </c>
      <c r="M104" s="79">
        <v>0</v>
      </c>
      <c r="N104" s="244"/>
    </row>
    <row r="105" spans="1:14" x14ac:dyDescent="0.25">
      <c r="A105" s="640"/>
      <c r="B105" s="80" t="s">
        <v>323</v>
      </c>
      <c r="C105" s="69">
        <v>0</v>
      </c>
      <c r="D105" s="79">
        <v>0</v>
      </c>
      <c r="E105" s="79">
        <v>0</v>
      </c>
      <c r="F105" s="79">
        <v>0</v>
      </c>
      <c r="G105" s="79">
        <v>0</v>
      </c>
      <c r="H105" s="79">
        <v>0</v>
      </c>
      <c r="I105" s="79">
        <v>0</v>
      </c>
      <c r="J105" s="79">
        <v>0</v>
      </c>
      <c r="K105" s="79">
        <v>0</v>
      </c>
      <c r="L105" s="79">
        <v>0</v>
      </c>
      <c r="M105" s="79">
        <v>0</v>
      </c>
      <c r="N105" s="244"/>
    </row>
    <row r="106" spans="1:14" ht="26.25" x14ac:dyDescent="0.25">
      <c r="A106" s="82" t="s">
        <v>662</v>
      </c>
      <c r="B106" s="83" t="s">
        <v>3</v>
      </c>
      <c r="C106" s="168">
        <f>SUM(D106:M106)</f>
        <v>7</v>
      </c>
      <c r="D106" s="103" t="s">
        <v>297</v>
      </c>
      <c r="E106" s="103" t="s">
        <v>297</v>
      </c>
      <c r="F106" s="103" t="s">
        <v>297</v>
      </c>
      <c r="G106" s="103" t="s">
        <v>297</v>
      </c>
      <c r="H106" s="103" t="s">
        <v>297</v>
      </c>
      <c r="I106" s="103">
        <v>1</v>
      </c>
      <c r="J106" s="103">
        <v>1</v>
      </c>
      <c r="K106" s="103">
        <v>1</v>
      </c>
      <c r="L106" s="103">
        <v>2</v>
      </c>
      <c r="M106" s="103">
        <v>2</v>
      </c>
      <c r="N106" s="434"/>
    </row>
    <row r="107" spans="1:14" x14ac:dyDescent="0.25">
      <c r="A107" s="638" t="s">
        <v>374</v>
      </c>
      <c r="B107" s="68" t="s">
        <v>3</v>
      </c>
      <c r="C107" s="69">
        <f>SUM(C108:C112)</f>
        <v>24</v>
      </c>
      <c r="D107" s="69" t="s">
        <v>297</v>
      </c>
      <c r="E107" s="69" t="s">
        <v>297</v>
      </c>
      <c r="F107" s="69" t="s">
        <v>297</v>
      </c>
      <c r="G107" s="69" t="s">
        <v>297</v>
      </c>
      <c r="H107" s="69" t="s">
        <v>297</v>
      </c>
      <c r="I107" s="69">
        <f>SUM(I108:I112)</f>
        <v>8</v>
      </c>
      <c r="J107" s="69">
        <f t="shared" ref="J107:M107" si="16">SUM(J108:J112)</f>
        <v>2</v>
      </c>
      <c r="K107" s="69">
        <f t="shared" si="16"/>
        <v>6</v>
      </c>
      <c r="L107" s="69">
        <f t="shared" si="16"/>
        <v>6</v>
      </c>
      <c r="M107" s="69">
        <f t="shared" si="16"/>
        <v>2</v>
      </c>
      <c r="N107" s="433"/>
    </row>
    <row r="108" spans="1:14" x14ac:dyDescent="0.25">
      <c r="A108" s="639"/>
      <c r="B108" s="67" t="s">
        <v>316</v>
      </c>
      <c r="C108" s="69">
        <f>SUM(D108:M108)</f>
        <v>1</v>
      </c>
      <c r="D108" s="79" t="s">
        <v>297</v>
      </c>
      <c r="E108" s="79" t="s">
        <v>297</v>
      </c>
      <c r="F108" s="79" t="s">
        <v>297</v>
      </c>
      <c r="G108" s="79" t="s">
        <v>297</v>
      </c>
      <c r="H108" s="79" t="s">
        <v>297</v>
      </c>
      <c r="I108" s="79">
        <v>0</v>
      </c>
      <c r="J108" s="79">
        <v>0</v>
      </c>
      <c r="K108" s="79">
        <v>0</v>
      </c>
      <c r="L108" s="79">
        <v>1</v>
      </c>
      <c r="M108" s="79">
        <v>0</v>
      </c>
      <c r="N108" s="244"/>
    </row>
    <row r="109" spans="1:14" x14ac:dyDescent="0.25">
      <c r="A109" s="639"/>
      <c r="B109" s="74" t="s">
        <v>663</v>
      </c>
      <c r="C109" s="69">
        <f t="shared" ref="C109:C111" si="17">SUM(D109:M109)</f>
        <v>10</v>
      </c>
      <c r="D109" s="79" t="s">
        <v>297</v>
      </c>
      <c r="E109" s="79" t="s">
        <v>297</v>
      </c>
      <c r="F109" s="79" t="s">
        <v>297</v>
      </c>
      <c r="G109" s="79" t="s">
        <v>297</v>
      </c>
      <c r="H109" s="79" t="s">
        <v>297</v>
      </c>
      <c r="I109" s="79">
        <v>2</v>
      </c>
      <c r="J109" s="79">
        <v>0</v>
      </c>
      <c r="K109" s="79">
        <v>4</v>
      </c>
      <c r="L109" s="79">
        <v>2</v>
      </c>
      <c r="M109" s="79">
        <v>2</v>
      </c>
      <c r="N109" s="244"/>
    </row>
    <row r="110" spans="1:14" x14ac:dyDescent="0.25">
      <c r="A110" s="639"/>
      <c r="B110" s="74" t="s">
        <v>320</v>
      </c>
      <c r="C110" s="69">
        <f t="shared" si="17"/>
        <v>0</v>
      </c>
      <c r="D110" s="79" t="s">
        <v>297</v>
      </c>
      <c r="E110" s="79" t="s">
        <v>297</v>
      </c>
      <c r="F110" s="79" t="s">
        <v>297</v>
      </c>
      <c r="G110" s="79" t="s">
        <v>297</v>
      </c>
      <c r="H110" s="79" t="s">
        <v>297</v>
      </c>
      <c r="I110" s="79">
        <v>0</v>
      </c>
      <c r="J110" s="79">
        <v>0</v>
      </c>
      <c r="K110" s="79">
        <v>0</v>
      </c>
      <c r="L110" s="79">
        <v>0</v>
      </c>
      <c r="M110" s="79">
        <v>0</v>
      </c>
      <c r="N110" s="244"/>
    </row>
    <row r="111" spans="1:14" x14ac:dyDescent="0.25">
      <c r="A111" s="639"/>
      <c r="B111" s="74" t="s">
        <v>660</v>
      </c>
      <c r="C111" s="69">
        <f t="shared" si="17"/>
        <v>12</v>
      </c>
      <c r="D111" s="79" t="s">
        <v>297</v>
      </c>
      <c r="E111" s="79" t="s">
        <v>297</v>
      </c>
      <c r="F111" s="79" t="s">
        <v>297</v>
      </c>
      <c r="G111" s="79" t="s">
        <v>297</v>
      </c>
      <c r="H111" s="79" t="s">
        <v>297</v>
      </c>
      <c r="I111" s="79">
        <v>5</v>
      </c>
      <c r="J111" s="79">
        <v>2</v>
      </c>
      <c r="K111" s="79">
        <v>2</v>
      </c>
      <c r="L111" s="79">
        <v>3</v>
      </c>
      <c r="M111" s="79">
        <v>0</v>
      </c>
      <c r="N111" s="244"/>
    </row>
    <row r="112" spans="1:14" x14ac:dyDescent="0.25">
      <c r="A112" s="640"/>
      <c r="B112" s="80" t="s">
        <v>360</v>
      </c>
      <c r="C112" s="69">
        <f>SUM(D112:M112)</f>
        <v>1</v>
      </c>
      <c r="D112" s="79" t="s">
        <v>297</v>
      </c>
      <c r="E112" s="79" t="s">
        <v>297</v>
      </c>
      <c r="F112" s="79" t="s">
        <v>297</v>
      </c>
      <c r="G112" s="79" t="s">
        <v>297</v>
      </c>
      <c r="H112" s="79" t="s">
        <v>297</v>
      </c>
      <c r="I112" s="79">
        <v>1</v>
      </c>
      <c r="J112" s="79">
        <v>0</v>
      </c>
      <c r="K112" s="79">
        <v>0</v>
      </c>
      <c r="L112" s="79">
        <v>0</v>
      </c>
      <c r="M112" s="79">
        <v>0</v>
      </c>
      <c r="N112" s="244"/>
    </row>
    <row r="113" spans="1:14" x14ac:dyDescent="0.25">
      <c r="A113" s="66" t="s">
        <v>361</v>
      </c>
      <c r="B113" s="68" t="s">
        <v>3</v>
      </c>
      <c r="C113" s="69">
        <f>SUM(D113:M113)</f>
        <v>3</v>
      </c>
      <c r="D113" s="69">
        <v>0</v>
      </c>
      <c r="E113" s="69">
        <v>1</v>
      </c>
      <c r="F113" s="69">
        <v>0</v>
      </c>
      <c r="G113" s="69">
        <v>0</v>
      </c>
      <c r="H113" s="69">
        <v>1</v>
      </c>
      <c r="I113" s="69">
        <v>0</v>
      </c>
      <c r="J113" s="69">
        <v>0</v>
      </c>
      <c r="K113" s="69">
        <v>0</v>
      </c>
      <c r="L113" s="69">
        <v>0</v>
      </c>
      <c r="M113" s="69">
        <v>1</v>
      </c>
      <c r="N113" s="433"/>
    </row>
    <row r="114" spans="1:14" x14ac:dyDescent="0.25">
      <c r="A114" s="66" t="s">
        <v>375</v>
      </c>
      <c r="B114" s="68" t="s">
        <v>3</v>
      </c>
      <c r="C114" s="69">
        <f>SUM(D114:M114)</f>
        <v>55</v>
      </c>
      <c r="D114" s="69">
        <v>1</v>
      </c>
      <c r="E114" s="69">
        <v>3</v>
      </c>
      <c r="F114" s="69">
        <v>3</v>
      </c>
      <c r="G114" s="69">
        <v>3</v>
      </c>
      <c r="H114" s="69">
        <v>1</v>
      </c>
      <c r="I114" s="69">
        <v>5</v>
      </c>
      <c r="J114" s="69">
        <v>2</v>
      </c>
      <c r="K114" s="69">
        <v>24</v>
      </c>
      <c r="L114" s="69">
        <v>6</v>
      </c>
      <c r="M114" s="69">
        <v>7</v>
      </c>
      <c r="N114" s="433"/>
    </row>
    <row r="115" spans="1:14" x14ac:dyDescent="0.25">
      <c r="A115" s="66" t="s">
        <v>102</v>
      </c>
      <c r="B115" s="68" t="s">
        <v>3</v>
      </c>
      <c r="C115" s="69">
        <f>SUM(D115:M115)</f>
        <v>2</v>
      </c>
      <c r="D115" s="69">
        <v>0</v>
      </c>
      <c r="E115" s="69">
        <v>1</v>
      </c>
      <c r="F115" s="69">
        <v>0</v>
      </c>
      <c r="G115" s="69">
        <v>0</v>
      </c>
      <c r="H115" s="69">
        <v>0</v>
      </c>
      <c r="I115" s="69">
        <v>0</v>
      </c>
      <c r="J115" s="69">
        <v>1</v>
      </c>
      <c r="K115" s="69">
        <v>0</v>
      </c>
      <c r="L115" s="69">
        <v>0</v>
      </c>
      <c r="M115" s="69">
        <v>0</v>
      </c>
      <c r="N115" s="433"/>
    </row>
    <row r="116" spans="1:14" x14ac:dyDescent="0.25">
      <c r="A116" s="66" t="s">
        <v>362</v>
      </c>
      <c r="B116" s="68" t="s">
        <v>3</v>
      </c>
      <c r="C116" s="69">
        <f>SUM(D116:M116)</f>
        <v>0</v>
      </c>
      <c r="D116" s="69" t="s">
        <v>297</v>
      </c>
      <c r="E116" s="69" t="s">
        <v>297</v>
      </c>
      <c r="F116" s="69" t="s">
        <v>297</v>
      </c>
      <c r="G116" s="69" t="s">
        <v>297</v>
      </c>
      <c r="H116" s="69" t="s">
        <v>297</v>
      </c>
      <c r="I116" s="69">
        <v>0</v>
      </c>
      <c r="J116" s="69">
        <v>0</v>
      </c>
      <c r="K116" s="69">
        <v>0</v>
      </c>
      <c r="L116" s="69">
        <v>0</v>
      </c>
      <c r="M116" s="69">
        <v>0</v>
      </c>
      <c r="N116" s="433"/>
    </row>
    <row r="117" spans="1:14" x14ac:dyDescent="0.25">
      <c r="A117" s="597" t="s">
        <v>363</v>
      </c>
      <c r="B117" s="597"/>
      <c r="C117" s="597"/>
      <c r="D117" s="597"/>
      <c r="E117" s="597"/>
      <c r="F117" s="597"/>
      <c r="G117" s="597"/>
      <c r="H117" s="597"/>
      <c r="I117" s="597"/>
      <c r="J117" s="597"/>
      <c r="K117" s="230"/>
      <c r="L117" s="230"/>
      <c r="M117" s="230"/>
      <c r="N117" s="208"/>
    </row>
    <row r="118" spans="1:14" x14ac:dyDescent="0.25">
      <c r="A118" s="642" t="s">
        <v>364</v>
      </c>
      <c r="B118" s="642"/>
      <c r="C118" s="642"/>
      <c r="D118" s="642"/>
      <c r="E118" s="642"/>
      <c r="F118" s="642"/>
      <c r="G118" s="642"/>
      <c r="H118" s="642"/>
      <c r="I118" s="642"/>
      <c r="J118" s="642"/>
      <c r="K118" s="230"/>
      <c r="L118" s="230"/>
      <c r="M118" s="230"/>
      <c r="N118" s="208"/>
    </row>
    <row r="119" spans="1:14" x14ac:dyDescent="0.25">
      <c r="A119" s="642" t="s">
        <v>365</v>
      </c>
      <c r="B119" s="642"/>
      <c r="C119" s="642"/>
      <c r="D119" s="642"/>
      <c r="E119" s="642"/>
      <c r="F119" s="642"/>
      <c r="G119" s="642"/>
      <c r="H119" s="642"/>
      <c r="I119" s="642"/>
      <c r="J119" s="642"/>
      <c r="K119" s="230"/>
      <c r="L119" s="230"/>
      <c r="M119" s="230"/>
      <c r="N119" s="208"/>
    </row>
  </sheetData>
  <mergeCells count="18">
    <mergeCell ref="A119:J119"/>
    <mergeCell ref="A16:A26"/>
    <mergeCell ref="A28:A37"/>
    <mergeCell ref="A38:A50"/>
    <mergeCell ref="A51:A55"/>
    <mergeCell ref="A57:A81"/>
    <mergeCell ref="A84:A86"/>
    <mergeCell ref="A87:A100"/>
    <mergeCell ref="A101:A105"/>
    <mergeCell ref="A107:A112"/>
    <mergeCell ref="A117:J117"/>
    <mergeCell ref="A118:J118"/>
    <mergeCell ref="A10:A15"/>
    <mergeCell ref="A4:B4"/>
    <mergeCell ref="A6:A8"/>
    <mergeCell ref="A1:K1"/>
    <mergeCell ref="A2:K2"/>
    <mergeCell ref="A3:K3"/>
  </mergeCells>
  <hyperlinks>
    <hyperlink ref="O1" location="INDEX!A1" display="Back to Index" xr:uid="{91C02B81-1607-43C6-BB97-8124D0C67BB0}"/>
  </hyperlinks>
  <pageMargins left="0.25" right="0.25" top="0.75" bottom="0.75" header="0.3" footer="0.3"/>
  <pageSetup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BF0DD-F27A-4A0C-96A2-E438B826B270}">
  <sheetPr>
    <tabColor theme="9"/>
    <pageSetUpPr fitToPage="1"/>
  </sheetPr>
  <dimension ref="A1:N155"/>
  <sheetViews>
    <sheetView workbookViewId="0">
      <selection activeCell="O10" sqref="O10"/>
    </sheetView>
  </sheetViews>
  <sheetFormatPr defaultRowHeight="15" x14ac:dyDescent="0.25"/>
  <cols>
    <col min="1" max="1" width="57" customWidth="1"/>
    <col min="2" max="2" width="52.140625" customWidth="1"/>
    <col min="12" max="13" width="9.140625" style="144"/>
    <col min="14" max="14" width="12.7109375" bestFit="1" customWidth="1"/>
  </cols>
  <sheetData>
    <row r="1" spans="1:14" ht="18.75" x14ac:dyDescent="0.25">
      <c r="A1" s="563" t="s">
        <v>376</v>
      </c>
      <c r="B1" s="563"/>
      <c r="C1" s="641"/>
      <c r="D1" s="641"/>
      <c r="E1" s="641"/>
      <c r="F1" s="641"/>
      <c r="G1" s="641"/>
      <c r="H1" s="641"/>
      <c r="I1" s="641"/>
      <c r="J1" s="641"/>
      <c r="K1" s="144"/>
      <c r="N1" s="222" t="s">
        <v>648</v>
      </c>
    </row>
    <row r="2" spans="1:14" ht="18.75" x14ac:dyDescent="0.25">
      <c r="A2" s="563" t="s">
        <v>1</v>
      </c>
      <c r="B2" s="563"/>
      <c r="C2" s="563"/>
      <c r="D2" s="563"/>
      <c r="E2" s="563"/>
      <c r="F2" s="563"/>
      <c r="G2" s="563"/>
      <c r="H2" s="563"/>
      <c r="I2" s="563"/>
      <c r="J2" s="563"/>
      <c r="K2" s="563"/>
      <c r="L2"/>
    </row>
    <row r="3" spans="1:14" ht="18.75" x14ac:dyDescent="0.25">
      <c r="A3" s="592" t="s">
        <v>797</v>
      </c>
      <c r="B3" s="592"/>
      <c r="C3" s="592"/>
      <c r="D3" s="592"/>
      <c r="E3" s="592"/>
      <c r="F3" s="592"/>
      <c r="G3" s="592"/>
      <c r="H3" s="592"/>
      <c r="I3" s="592"/>
      <c r="J3" s="592"/>
      <c r="K3" s="592"/>
      <c r="L3"/>
    </row>
    <row r="4" spans="1:14" x14ac:dyDescent="0.25">
      <c r="A4" s="649" t="s">
        <v>289</v>
      </c>
      <c r="B4" s="650"/>
      <c r="C4" s="384" t="s">
        <v>3</v>
      </c>
      <c r="D4" s="385" t="s">
        <v>4</v>
      </c>
      <c r="E4" s="385" t="s">
        <v>5</v>
      </c>
      <c r="F4" s="386" t="s">
        <v>6</v>
      </c>
      <c r="G4" s="386" t="s">
        <v>7</v>
      </c>
      <c r="H4" s="386" t="s">
        <v>8</v>
      </c>
      <c r="I4" s="386" t="s">
        <v>9</v>
      </c>
      <c r="J4" s="387" t="s">
        <v>10</v>
      </c>
      <c r="K4" s="387" t="s">
        <v>11</v>
      </c>
      <c r="L4" s="387" t="s">
        <v>672</v>
      </c>
      <c r="M4" s="387" t="s">
        <v>750</v>
      </c>
    </row>
    <row r="5" spans="1:14" x14ac:dyDescent="0.25">
      <c r="A5" s="68" t="s">
        <v>12</v>
      </c>
      <c r="B5" s="68" t="s">
        <v>3</v>
      </c>
      <c r="C5" s="69">
        <v>549</v>
      </c>
      <c r="D5" s="69">
        <v>51</v>
      </c>
      <c r="E5" s="69">
        <v>41</v>
      </c>
      <c r="F5" s="69">
        <v>66</v>
      </c>
      <c r="G5" s="69">
        <v>46</v>
      </c>
      <c r="H5" s="69">
        <v>57</v>
      </c>
      <c r="I5" s="69">
        <v>48</v>
      </c>
      <c r="J5" s="69">
        <v>46</v>
      </c>
      <c r="K5" s="69">
        <v>73</v>
      </c>
      <c r="L5" s="69">
        <v>61</v>
      </c>
      <c r="M5" s="69">
        <v>60</v>
      </c>
    </row>
    <row r="6" spans="1:14" x14ac:dyDescent="0.25">
      <c r="A6" s="648" t="s">
        <v>290</v>
      </c>
      <c r="B6" s="68" t="s">
        <v>3</v>
      </c>
      <c r="C6" s="69">
        <f>SUM(C7,C8)</f>
        <v>12</v>
      </c>
      <c r="D6" s="69">
        <v>0</v>
      </c>
      <c r="E6" s="69">
        <v>4</v>
      </c>
      <c r="F6" s="69">
        <v>0</v>
      </c>
      <c r="G6" s="69">
        <v>1</v>
      </c>
      <c r="H6" s="69">
        <v>2</v>
      </c>
      <c r="I6" s="69">
        <v>0</v>
      </c>
      <c r="J6" s="69">
        <v>1</v>
      </c>
      <c r="K6" s="69">
        <v>1</v>
      </c>
      <c r="L6" s="69">
        <v>1</v>
      </c>
      <c r="M6" s="69">
        <v>2</v>
      </c>
    </row>
    <row r="7" spans="1:14" x14ac:dyDescent="0.25">
      <c r="A7" s="648"/>
      <c r="B7" s="322" t="s">
        <v>291</v>
      </c>
      <c r="C7" s="69">
        <v>6</v>
      </c>
      <c r="D7" s="79">
        <v>0</v>
      </c>
      <c r="E7" s="79">
        <v>1</v>
      </c>
      <c r="F7" s="79">
        <v>0</v>
      </c>
      <c r="G7" s="79">
        <v>1</v>
      </c>
      <c r="H7" s="79">
        <v>2</v>
      </c>
      <c r="I7" s="79">
        <v>0</v>
      </c>
      <c r="J7" s="79">
        <v>0</v>
      </c>
      <c r="K7" s="79">
        <v>0</v>
      </c>
      <c r="L7" s="79">
        <v>1</v>
      </c>
      <c r="M7" s="79">
        <v>1</v>
      </c>
    </row>
    <row r="8" spans="1:14" x14ac:dyDescent="0.25">
      <c r="A8" s="648"/>
      <c r="B8" s="322" t="s">
        <v>292</v>
      </c>
      <c r="C8" s="69">
        <v>6</v>
      </c>
      <c r="D8" s="79">
        <v>0</v>
      </c>
      <c r="E8" s="79">
        <v>3</v>
      </c>
      <c r="F8" s="79">
        <v>0</v>
      </c>
      <c r="G8" s="79">
        <v>0</v>
      </c>
      <c r="H8" s="79">
        <v>0</v>
      </c>
      <c r="I8" s="79">
        <v>0</v>
      </c>
      <c r="J8" s="79">
        <v>1</v>
      </c>
      <c r="K8" s="79">
        <v>1</v>
      </c>
      <c r="L8" s="79">
        <v>0</v>
      </c>
      <c r="M8" s="79">
        <v>1</v>
      </c>
    </row>
    <row r="9" spans="1:14" x14ac:dyDescent="0.25">
      <c r="A9" s="648" t="s">
        <v>293</v>
      </c>
      <c r="B9" s="68" t="s">
        <v>3</v>
      </c>
      <c r="C9" s="69">
        <v>65</v>
      </c>
      <c r="D9" s="69">
        <v>4</v>
      </c>
      <c r="E9" s="69">
        <v>5</v>
      </c>
      <c r="F9" s="69">
        <v>7</v>
      </c>
      <c r="G9" s="69">
        <v>9</v>
      </c>
      <c r="H9" s="69">
        <v>12</v>
      </c>
      <c r="I9" s="69">
        <v>7</v>
      </c>
      <c r="J9" s="69">
        <v>5</v>
      </c>
      <c r="K9" s="69">
        <v>5</v>
      </c>
      <c r="L9" s="69">
        <v>3</v>
      </c>
      <c r="M9" s="69">
        <v>8</v>
      </c>
    </row>
    <row r="10" spans="1:14" x14ac:dyDescent="0.25">
      <c r="A10" s="648"/>
      <c r="B10" s="322" t="s">
        <v>368</v>
      </c>
      <c r="C10" s="69">
        <v>47</v>
      </c>
      <c r="D10" s="79">
        <v>2</v>
      </c>
      <c r="E10" s="79">
        <v>5</v>
      </c>
      <c r="F10" s="79">
        <v>4</v>
      </c>
      <c r="G10" s="79">
        <v>5</v>
      </c>
      <c r="H10" s="79">
        <v>9</v>
      </c>
      <c r="I10" s="79">
        <v>6</v>
      </c>
      <c r="J10" s="79">
        <v>3</v>
      </c>
      <c r="K10" s="79">
        <v>3</v>
      </c>
      <c r="L10" s="79">
        <v>3</v>
      </c>
      <c r="M10" s="79">
        <v>7</v>
      </c>
    </row>
    <row r="11" spans="1:14" ht="15.75" x14ac:dyDescent="0.25">
      <c r="A11" s="648"/>
      <c r="B11" s="322" t="s">
        <v>850</v>
      </c>
      <c r="C11" s="69">
        <v>0</v>
      </c>
      <c r="D11" s="79" t="s">
        <v>297</v>
      </c>
      <c r="E11" s="79" t="s">
        <v>297</v>
      </c>
      <c r="F11" s="79" t="s">
        <v>297</v>
      </c>
      <c r="G11" s="79" t="s">
        <v>297</v>
      </c>
      <c r="H11" s="79" t="s">
        <v>297</v>
      </c>
      <c r="I11" s="79">
        <v>0</v>
      </c>
      <c r="J11" s="79">
        <v>0</v>
      </c>
      <c r="K11" s="79">
        <v>0</v>
      </c>
      <c r="L11" s="79">
        <v>0</v>
      </c>
      <c r="M11" s="79">
        <v>0</v>
      </c>
    </row>
    <row r="12" spans="1:14" ht="15.75" x14ac:dyDescent="0.25">
      <c r="A12" s="648"/>
      <c r="B12" s="322" t="s">
        <v>851</v>
      </c>
      <c r="C12" s="69">
        <v>1</v>
      </c>
      <c r="D12" s="79" t="s">
        <v>297</v>
      </c>
      <c r="E12" s="79" t="s">
        <v>297</v>
      </c>
      <c r="F12" s="79" t="s">
        <v>297</v>
      </c>
      <c r="G12" s="79" t="s">
        <v>297</v>
      </c>
      <c r="H12" s="79" t="s">
        <v>297</v>
      </c>
      <c r="I12" s="79">
        <v>0</v>
      </c>
      <c r="J12" s="79">
        <v>0</v>
      </c>
      <c r="K12" s="79">
        <v>1</v>
      </c>
      <c r="L12" s="79">
        <v>0</v>
      </c>
      <c r="M12" s="79">
        <v>0</v>
      </c>
    </row>
    <row r="13" spans="1:14" x14ac:dyDescent="0.25">
      <c r="A13" s="648"/>
      <c r="B13" s="322" t="s">
        <v>371</v>
      </c>
      <c r="C13" s="69">
        <v>17</v>
      </c>
      <c r="D13" s="79">
        <v>2</v>
      </c>
      <c r="E13" s="79">
        <v>0</v>
      </c>
      <c r="F13" s="79">
        <v>3</v>
      </c>
      <c r="G13" s="79">
        <v>4</v>
      </c>
      <c r="H13" s="79">
        <v>3</v>
      </c>
      <c r="I13" s="79">
        <v>1</v>
      </c>
      <c r="J13" s="79">
        <v>2</v>
      </c>
      <c r="K13" s="79">
        <v>1</v>
      </c>
      <c r="L13" s="79">
        <v>0</v>
      </c>
      <c r="M13" s="79">
        <v>1</v>
      </c>
    </row>
    <row r="14" spans="1:14" x14ac:dyDescent="0.25">
      <c r="A14" s="648" t="s">
        <v>294</v>
      </c>
      <c r="B14" s="68" t="s">
        <v>3</v>
      </c>
      <c r="C14" s="69">
        <v>33</v>
      </c>
      <c r="D14" s="69">
        <v>3</v>
      </c>
      <c r="E14" s="69">
        <v>1</v>
      </c>
      <c r="F14" s="69">
        <v>2</v>
      </c>
      <c r="G14" s="69">
        <v>2</v>
      </c>
      <c r="H14" s="69">
        <v>1</v>
      </c>
      <c r="I14" s="69">
        <v>3</v>
      </c>
      <c r="J14" s="69">
        <v>6</v>
      </c>
      <c r="K14" s="69">
        <v>6</v>
      </c>
      <c r="L14" s="69">
        <v>3</v>
      </c>
      <c r="M14" s="69">
        <v>6</v>
      </c>
    </row>
    <row r="15" spans="1:14" x14ac:dyDescent="0.25">
      <c r="A15" s="648"/>
      <c r="B15" s="322" t="s">
        <v>295</v>
      </c>
      <c r="C15" s="69">
        <v>4</v>
      </c>
      <c r="D15" s="79">
        <v>0</v>
      </c>
      <c r="E15" s="79">
        <v>0</v>
      </c>
      <c r="F15" s="79">
        <v>0</v>
      </c>
      <c r="G15" s="79">
        <v>0</v>
      </c>
      <c r="H15" s="79">
        <v>1</v>
      </c>
      <c r="I15" s="79">
        <v>1</v>
      </c>
      <c r="J15" s="79">
        <v>0</v>
      </c>
      <c r="K15" s="79">
        <v>1</v>
      </c>
      <c r="L15" s="79">
        <v>0</v>
      </c>
      <c r="M15" s="79">
        <v>1</v>
      </c>
    </row>
    <row r="16" spans="1:14" ht="15.75" x14ac:dyDescent="0.25">
      <c r="A16" s="648"/>
      <c r="B16" s="322" t="s">
        <v>852</v>
      </c>
      <c r="C16" s="69">
        <v>4</v>
      </c>
      <c r="D16" s="79" t="s">
        <v>297</v>
      </c>
      <c r="E16" s="79" t="s">
        <v>297</v>
      </c>
      <c r="F16" s="79" t="s">
        <v>297</v>
      </c>
      <c r="G16" s="79" t="s">
        <v>297</v>
      </c>
      <c r="H16" s="79" t="s">
        <v>297</v>
      </c>
      <c r="I16" s="79">
        <v>0</v>
      </c>
      <c r="J16" s="79">
        <v>1</v>
      </c>
      <c r="K16" s="79">
        <v>2</v>
      </c>
      <c r="L16" s="79">
        <v>0</v>
      </c>
      <c r="M16" s="79">
        <v>1</v>
      </c>
    </row>
    <row r="17" spans="1:13" x14ac:dyDescent="0.25">
      <c r="A17" s="648"/>
      <c r="B17" s="322" t="s">
        <v>298</v>
      </c>
      <c r="C17" s="69">
        <v>1</v>
      </c>
      <c r="D17" s="79">
        <v>0</v>
      </c>
      <c r="E17" s="79">
        <v>0</v>
      </c>
      <c r="F17" s="79">
        <v>0</v>
      </c>
      <c r="G17" s="79">
        <v>0</v>
      </c>
      <c r="H17" s="79">
        <v>0</v>
      </c>
      <c r="I17" s="79">
        <v>0</v>
      </c>
      <c r="J17" s="79">
        <v>0</v>
      </c>
      <c r="K17" s="79">
        <v>0</v>
      </c>
      <c r="L17" s="79">
        <v>1</v>
      </c>
      <c r="M17" s="79">
        <v>0</v>
      </c>
    </row>
    <row r="18" spans="1:13" x14ac:dyDescent="0.25">
      <c r="A18" s="648"/>
      <c r="B18" s="322" t="s">
        <v>299</v>
      </c>
      <c r="C18" s="69">
        <v>2</v>
      </c>
      <c r="D18" s="79">
        <v>0</v>
      </c>
      <c r="E18" s="79">
        <v>0</v>
      </c>
      <c r="F18" s="79">
        <v>0</v>
      </c>
      <c r="G18" s="79">
        <v>0</v>
      </c>
      <c r="H18" s="79">
        <v>0</v>
      </c>
      <c r="I18" s="79">
        <v>0</v>
      </c>
      <c r="J18" s="79">
        <v>1</v>
      </c>
      <c r="K18" s="79">
        <v>1</v>
      </c>
      <c r="L18" s="79">
        <v>0</v>
      </c>
      <c r="M18" s="79">
        <v>0</v>
      </c>
    </row>
    <row r="19" spans="1:13" x14ac:dyDescent="0.25">
      <c r="A19" s="648"/>
      <c r="B19" s="322" t="s">
        <v>650</v>
      </c>
      <c r="C19" s="69">
        <v>4</v>
      </c>
      <c r="D19" s="79">
        <v>1</v>
      </c>
      <c r="E19" s="79">
        <v>1</v>
      </c>
      <c r="F19" s="79">
        <v>1</v>
      </c>
      <c r="G19" s="79">
        <v>1</v>
      </c>
      <c r="H19" s="79">
        <v>0</v>
      </c>
      <c r="I19" s="79">
        <v>0</v>
      </c>
      <c r="J19" s="79">
        <v>0</v>
      </c>
      <c r="K19" s="79">
        <v>0</v>
      </c>
      <c r="L19" s="79">
        <v>0</v>
      </c>
      <c r="M19" s="79">
        <v>0</v>
      </c>
    </row>
    <row r="20" spans="1:13" ht="15.75" x14ac:dyDescent="0.25">
      <c r="A20" s="648"/>
      <c r="B20" s="322" t="s">
        <v>853</v>
      </c>
      <c r="C20" s="69">
        <v>4</v>
      </c>
      <c r="D20" s="79" t="s">
        <v>297</v>
      </c>
      <c r="E20" s="79" t="s">
        <v>297</v>
      </c>
      <c r="F20" s="79" t="s">
        <v>297</v>
      </c>
      <c r="G20" s="79" t="s">
        <v>297</v>
      </c>
      <c r="H20" s="79" t="s">
        <v>297</v>
      </c>
      <c r="I20" s="79">
        <v>0</v>
      </c>
      <c r="J20" s="79">
        <v>2</v>
      </c>
      <c r="K20" s="79">
        <v>1</v>
      </c>
      <c r="L20" s="79">
        <v>0</v>
      </c>
      <c r="M20" s="79">
        <v>1</v>
      </c>
    </row>
    <row r="21" spans="1:13" ht="15.75" x14ac:dyDescent="0.25">
      <c r="A21" s="648"/>
      <c r="B21" s="322" t="s">
        <v>854</v>
      </c>
      <c r="C21" s="69">
        <v>0</v>
      </c>
      <c r="D21" s="79" t="s">
        <v>297</v>
      </c>
      <c r="E21" s="79" t="s">
        <v>297</v>
      </c>
      <c r="F21" s="79" t="s">
        <v>297</v>
      </c>
      <c r="G21" s="79" t="s">
        <v>297</v>
      </c>
      <c r="H21" s="79" t="s">
        <v>297</v>
      </c>
      <c r="I21" s="79">
        <v>0</v>
      </c>
      <c r="J21" s="79">
        <v>0</v>
      </c>
      <c r="K21" s="79"/>
      <c r="L21" s="79">
        <v>0</v>
      </c>
      <c r="M21" s="79">
        <v>0</v>
      </c>
    </row>
    <row r="22" spans="1:13" x14ac:dyDescent="0.25">
      <c r="A22" s="648"/>
      <c r="B22" s="322" t="s">
        <v>301</v>
      </c>
      <c r="C22" s="69">
        <v>6</v>
      </c>
      <c r="D22" s="79">
        <v>0</v>
      </c>
      <c r="E22" s="79">
        <v>0</v>
      </c>
      <c r="F22" s="79">
        <v>0</v>
      </c>
      <c r="G22" s="79">
        <v>0</v>
      </c>
      <c r="H22" s="79">
        <v>0</v>
      </c>
      <c r="I22" s="79">
        <v>2</v>
      </c>
      <c r="J22" s="79">
        <v>1</v>
      </c>
      <c r="K22" s="79">
        <v>0</v>
      </c>
      <c r="L22" s="79">
        <v>1</v>
      </c>
      <c r="M22" s="79">
        <v>2</v>
      </c>
    </row>
    <row r="23" spans="1:13" x14ac:dyDescent="0.25">
      <c r="A23" s="648"/>
      <c r="B23" s="322" t="s">
        <v>302</v>
      </c>
      <c r="C23" s="69">
        <v>5</v>
      </c>
      <c r="D23" s="79">
        <v>2</v>
      </c>
      <c r="E23" s="79">
        <v>0</v>
      </c>
      <c r="F23" s="79">
        <v>1</v>
      </c>
      <c r="G23" s="79">
        <v>0</v>
      </c>
      <c r="H23" s="79">
        <v>0</v>
      </c>
      <c r="I23" s="79">
        <v>0</v>
      </c>
      <c r="J23" s="79">
        <v>0</v>
      </c>
      <c r="K23" s="79">
        <v>1</v>
      </c>
      <c r="L23" s="79">
        <v>0</v>
      </c>
      <c r="M23" s="79">
        <v>1</v>
      </c>
    </row>
    <row r="24" spans="1:13" x14ac:dyDescent="0.25">
      <c r="A24" s="648"/>
      <c r="B24" s="322" t="s">
        <v>303</v>
      </c>
      <c r="C24" s="69">
        <v>3</v>
      </c>
      <c r="D24" s="79">
        <v>0</v>
      </c>
      <c r="E24" s="79">
        <v>0</v>
      </c>
      <c r="F24" s="79">
        <v>0</v>
      </c>
      <c r="G24" s="79">
        <v>1</v>
      </c>
      <c r="H24" s="79">
        <v>0</v>
      </c>
      <c r="I24" s="79">
        <v>0</v>
      </c>
      <c r="J24" s="79">
        <v>1</v>
      </c>
      <c r="K24" s="79">
        <v>0</v>
      </c>
      <c r="L24" s="79">
        <v>1</v>
      </c>
      <c r="M24" s="79">
        <v>0</v>
      </c>
    </row>
    <row r="25" spans="1:13" x14ac:dyDescent="0.25">
      <c r="A25" s="68" t="s">
        <v>304</v>
      </c>
      <c r="B25" s="68" t="s">
        <v>3</v>
      </c>
      <c r="C25" s="69">
        <v>5</v>
      </c>
      <c r="D25" s="69">
        <v>0</v>
      </c>
      <c r="E25" s="69">
        <v>1</v>
      </c>
      <c r="F25" s="69">
        <v>0</v>
      </c>
      <c r="G25" s="69">
        <v>1</v>
      </c>
      <c r="H25" s="69">
        <v>0</v>
      </c>
      <c r="I25" s="69">
        <v>0</v>
      </c>
      <c r="J25" s="69">
        <v>2</v>
      </c>
      <c r="K25" s="69">
        <v>1</v>
      </c>
      <c r="L25" s="69">
        <v>0</v>
      </c>
      <c r="M25" s="69">
        <v>0</v>
      </c>
    </row>
    <row r="26" spans="1:13" x14ac:dyDescent="0.25">
      <c r="A26" s="648" t="s">
        <v>305</v>
      </c>
      <c r="B26" s="68" t="s">
        <v>3</v>
      </c>
      <c r="C26" s="69">
        <f>SUM(C27,C28,C29,C30,C31,C32,C33,C34,C35)</f>
        <v>4</v>
      </c>
      <c r="D26" s="69">
        <v>0</v>
      </c>
      <c r="E26" s="69">
        <v>1</v>
      </c>
      <c r="F26" s="69">
        <v>0</v>
      </c>
      <c r="G26" s="69">
        <v>0</v>
      </c>
      <c r="H26" s="69">
        <v>2</v>
      </c>
      <c r="I26" s="69">
        <v>1</v>
      </c>
      <c r="J26" s="69">
        <v>0</v>
      </c>
      <c r="K26" s="69">
        <v>0</v>
      </c>
      <c r="L26" s="69">
        <v>0</v>
      </c>
      <c r="M26" s="69">
        <v>0</v>
      </c>
    </row>
    <row r="27" spans="1:13" x14ac:dyDescent="0.25">
      <c r="A27" s="654"/>
      <c r="B27" s="322" t="s">
        <v>306</v>
      </c>
      <c r="C27" s="69">
        <v>0</v>
      </c>
      <c r="D27" s="79">
        <v>0</v>
      </c>
      <c r="E27" s="79">
        <v>0</v>
      </c>
      <c r="F27" s="79">
        <v>0</v>
      </c>
      <c r="G27" s="79">
        <v>0</v>
      </c>
      <c r="H27" s="79">
        <v>0</v>
      </c>
      <c r="I27" s="79">
        <v>0</v>
      </c>
      <c r="J27" s="79">
        <v>0</v>
      </c>
      <c r="K27" s="79">
        <v>0</v>
      </c>
      <c r="L27" s="79">
        <v>0</v>
      </c>
      <c r="M27" s="79">
        <v>0</v>
      </c>
    </row>
    <row r="28" spans="1:13" x14ac:dyDescent="0.25">
      <c r="A28" s="654"/>
      <c r="B28" s="322" t="s">
        <v>307</v>
      </c>
      <c r="C28" s="69">
        <v>0</v>
      </c>
      <c r="D28" s="79">
        <v>0</v>
      </c>
      <c r="E28" s="79">
        <v>0</v>
      </c>
      <c r="F28" s="79">
        <v>0</v>
      </c>
      <c r="G28" s="79">
        <v>0</v>
      </c>
      <c r="H28" s="79">
        <v>0</v>
      </c>
      <c r="I28" s="79">
        <v>0</v>
      </c>
      <c r="J28" s="79">
        <v>0</v>
      </c>
      <c r="K28" s="79">
        <v>0</v>
      </c>
      <c r="L28" s="79">
        <v>0</v>
      </c>
      <c r="M28" s="79">
        <v>0</v>
      </c>
    </row>
    <row r="29" spans="1:13" x14ac:dyDescent="0.25">
      <c r="A29" s="654"/>
      <c r="B29" s="322" t="s">
        <v>308</v>
      </c>
      <c r="C29" s="69">
        <v>0</v>
      </c>
      <c r="D29" s="79">
        <v>0</v>
      </c>
      <c r="E29" s="79">
        <v>0</v>
      </c>
      <c r="F29" s="79">
        <v>0</v>
      </c>
      <c r="G29" s="79">
        <v>0</v>
      </c>
      <c r="H29" s="79">
        <v>0</v>
      </c>
      <c r="I29" s="79">
        <v>0</v>
      </c>
      <c r="J29" s="79">
        <v>0</v>
      </c>
      <c r="K29" s="79">
        <v>0</v>
      </c>
      <c r="L29" s="79">
        <v>0</v>
      </c>
      <c r="M29" s="79">
        <v>0</v>
      </c>
    </row>
    <row r="30" spans="1:13" x14ac:dyDescent="0.25">
      <c r="A30" s="654"/>
      <c r="B30" s="322" t="s">
        <v>309</v>
      </c>
      <c r="C30" s="69">
        <v>3</v>
      </c>
      <c r="D30" s="79">
        <v>0</v>
      </c>
      <c r="E30" s="79">
        <v>1</v>
      </c>
      <c r="F30" s="79">
        <v>0</v>
      </c>
      <c r="G30" s="79">
        <v>0</v>
      </c>
      <c r="H30" s="79">
        <v>2</v>
      </c>
      <c r="I30" s="79">
        <v>0</v>
      </c>
      <c r="J30" s="79">
        <v>0</v>
      </c>
      <c r="K30" s="79">
        <v>0</v>
      </c>
      <c r="L30" s="79">
        <v>0</v>
      </c>
      <c r="M30" s="79">
        <v>0</v>
      </c>
    </row>
    <row r="31" spans="1:13" x14ac:dyDescent="0.25">
      <c r="A31" s="654"/>
      <c r="B31" s="322" t="s">
        <v>310</v>
      </c>
      <c r="C31" s="69">
        <v>0</v>
      </c>
      <c r="D31" s="79">
        <v>0</v>
      </c>
      <c r="E31" s="79">
        <v>0</v>
      </c>
      <c r="F31" s="79">
        <v>0</v>
      </c>
      <c r="G31" s="79">
        <v>0</v>
      </c>
      <c r="H31" s="79">
        <v>0</v>
      </c>
      <c r="I31" s="79">
        <v>0</v>
      </c>
      <c r="J31" s="79">
        <v>0</v>
      </c>
      <c r="K31" s="79">
        <v>0</v>
      </c>
      <c r="L31" s="79">
        <v>0</v>
      </c>
      <c r="M31" s="79">
        <v>0</v>
      </c>
    </row>
    <row r="32" spans="1:13" x14ac:dyDescent="0.25">
      <c r="A32" s="654"/>
      <c r="B32" s="322" t="s">
        <v>311</v>
      </c>
      <c r="C32" s="69">
        <v>1</v>
      </c>
      <c r="D32" s="79">
        <v>0</v>
      </c>
      <c r="E32" s="79">
        <v>0</v>
      </c>
      <c r="F32" s="79">
        <v>0</v>
      </c>
      <c r="G32" s="79">
        <v>0</v>
      </c>
      <c r="H32" s="79">
        <v>0</v>
      </c>
      <c r="I32" s="79">
        <v>1</v>
      </c>
      <c r="J32" s="79">
        <v>0</v>
      </c>
      <c r="K32" s="79">
        <v>0</v>
      </c>
      <c r="L32" s="79">
        <v>0</v>
      </c>
      <c r="M32" s="79">
        <v>0</v>
      </c>
    </row>
    <row r="33" spans="1:13" ht="15.75" x14ac:dyDescent="0.25">
      <c r="A33" s="654"/>
      <c r="B33" s="322" t="s">
        <v>855</v>
      </c>
      <c r="C33" s="69">
        <v>0</v>
      </c>
      <c r="D33" s="79" t="s">
        <v>297</v>
      </c>
      <c r="E33" s="79" t="s">
        <v>297</v>
      </c>
      <c r="F33" s="79" t="s">
        <v>297</v>
      </c>
      <c r="G33" s="79" t="s">
        <v>297</v>
      </c>
      <c r="H33" s="79" t="s">
        <v>297</v>
      </c>
      <c r="I33" s="79">
        <v>0</v>
      </c>
      <c r="J33" s="79">
        <v>0</v>
      </c>
      <c r="K33" s="79">
        <v>0</v>
      </c>
      <c r="L33" s="79">
        <v>0</v>
      </c>
      <c r="M33" s="79">
        <v>0</v>
      </c>
    </row>
    <row r="34" spans="1:13" x14ac:dyDescent="0.25">
      <c r="A34" s="654"/>
      <c r="B34" s="322" t="s">
        <v>313</v>
      </c>
      <c r="C34" s="69">
        <v>0</v>
      </c>
      <c r="D34" s="79">
        <v>0</v>
      </c>
      <c r="E34" s="79">
        <v>0</v>
      </c>
      <c r="F34" s="79">
        <v>0</v>
      </c>
      <c r="G34" s="79">
        <v>0</v>
      </c>
      <c r="H34" s="79">
        <v>0</v>
      </c>
      <c r="I34" s="79">
        <v>0</v>
      </c>
      <c r="J34" s="79">
        <v>0</v>
      </c>
      <c r="K34" s="79">
        <v>0</v>
      </c>
      <c r="L34" s="79">
        <v>0</v>
      </c>
      <c r="M34" s="79">
        <v>0</v>
      </c>
    </row>
    <row r="35" spans="1:13" ht="15.75" x14ac:dyDescent="0.25">
      <c r="A35" s="654"/>
      <c r="B35" s="322" t="s">
        <v>856</v>
      </c>
      <c r="C35" s="69">
        <v>0</v>
      </c>
      <c r="D35" s="79" t="s">
        <v>297</v>
      </c>
      <c r="E35" s="79" t="s">
        <v>297</v>
      </c>
      <c r="F35" s="79" t="s">
        <v>297</v>
      </c>
      <c r="G35" s="79" t="s">
        <v>297</v>
      </c>
      <c r="H35" s="79" t="s">
        <v>297</v>
      </c>
      <c r="I35" s="79">
        <v>0</v>
      </c>
      <c r="J35" s="79">
        <v>0</v>
      </c>
      <c r="K35" s="79">
        <v>0</v>
      </c>
      <c r="L35" s="79">
        <v>0</v>
      </c>
      <c r="M35" s="79">
        <v>0</v>
      </c>
    </row>
    <row r="36" spans="1:13" x14ac:dyDescent="0.25">
      <c r="A36" s="648" t="s">
        <v>315</v>
      </c>
      <c r="B36" s="68" t="s">
        <v>3</v>
      </c>
      <c r="C36" s="69">
        <f>SUM(C37,C38,C39,C40,C41,C42,C43,C44,C45,C46,C47,C48)</f>
        <v>36</v>
      </c>
      <c r="D36" s="69">
        <v>2</v>
      </c>
      <c r="E36" s="69">
        <v>2</v>
      </c>
      <c r="F36" s="69">
        <v>3</v>
      </c>
      <c r="G36" s="69">
        <v>3</v>
      </c>
      <c r="H36" s="69">
        <v>4</v>
      </c>
      <c r="I36" s="69">
        <v>2</v>
      </c>
      <c r="J36" s="69">
        <v>5</v>
      </c>
      <c r="K36" s="69">
        <v>10</v>
      </c>
      <c r="L36" s="69">
        <v>4</v>
      </c>
      <c r="M36" s="69">
        <v>4</v>
      </c>
    </row>
    <row r="37" spans="1:13" ht="15.75" x14ac:dyDescent="0.25">
      <c r="A37" s="648"/>
      <c r="B37" s="322" t="s">
        <v>857</v>
      </c>
      <c r="C37" s="69">
        <v>2</v>
      </c>
      <c r="D37" s="79" t="s">
        <v>297</v>
      </c>
      <c r="E37" s="79" t="s">
        <v>297</v>
      </c>
      <c r="F37" s="79" t="s">
        <v>297</v>
      </c>
      <c r="G37" s="79" t="s">
        <v>297</v>
      </c>
      <c r="H37" s="79" t="s">
        <v>297</v>
      </c>
      <c r="I37" s="79">
        <v>0</v>
      </c>
      <c r="J37" s="79">
        <v>0</v>
      </c>
      <c r="K37" s="79">
        <v>1</v>
      </c>
      <c r="L37" s="79">
        <v>1</v>
      </c>
      <c r="M37" s="79">
        <v>1</v>
      </c>
    </row>
    <row r="38" spans="1:13" x14ac:dyDescent="0.25">
      <c r="A38" s="654"/>
      <c r="B38" s="322" t="s">
        <v>317</v>
      </c>
      <c r="C38" s="69">
        <v>4</v>
      </c>
      <c r="D38" s="79">
        <v>0</v>
      </c>
      <c r="E38" s="79">
        <v>0</v>
      </c>
      <c r="F38" s="79">
        <v>0</v>
      </c>
      <c r="G38" s="79">
        <v>0</v>
      </c>
      <c r="H38" s="79">
        <v>0</v>
      </c>
      <c r="I38" s="79">
        <v>0</v>
      </c>
      <c r="J38" s="79">
        <v>2</v>
      </c>
      <c r="K38" s="79">
        <v>2</v>
      </c>
      <c r="L38" s="79">
        <v>0</v>
      </c>
      <c r="M38" s="79">
        <v>0</v>
      </c>
    </row>
    <row r="39" spans="1:13" x14ac:dyDescent="0.25">
      <c r="A39" s="654"/>
      <c r="B39" s="322" t="s">
        <v>318</v>
      </c>
      <c r="C39" s="69">
        <v>4</v>
      </c>
      <c r="D39" s="79">
        <v>0</v>
      </c>
      <c r="E39" s="79">
        <v>0</v>
      </c>
      <c r="F39" s="79">
        <v>1</v>
      </c>
      <c r="G39" s="79">
        <v>0</v>
      </c>
      <c r="H39" s="79">
        <v>2</v>
      </c>
      <c r="I39" s="79">
        <v>0</v>
      </c>
      <c r="J39" s="79">
        <v>1</v>
      </c>
      <c r="K39" s="79">
        <v>0</v>
      </c>
      <c r="L39" s="79">
        <v>0</v>
      </c>
      <c r="M39" s="79">
        <v>0</v>
      </c>
    </row>
    <row r="40" spans="1:13" x14ac:dyDescent="0.25">
      <c r="A40" s="654"/>
      <c r="B40" s="322" t="s">
        <v>319</v>
      </c>
      <c r="C40" s="69">
        <v>1</v>
      </c>
      <c r="D40" s="79">
        <v>0</v>
      </c>
      <c r="E40" s="79">
        <v>0</v>
      </c>
      <c r="F40" s="79">
        <v>0</v>
      </c>
      <c r="G40" s="79">
        <v>0</v>
      </c>
      <c r="H40" s="79">
        <v>0</v>
      </c>
      <c r="I40" s="79">
        <v>1</v>
      </c>
      <c r="J40" s="79">
        <v>0</v>
      </c>
      <c r="K40" s="79">
        <v>0</v>
      </c>
      <c r="L40" s="79">
        <v>0</v>
      </c>
      <c r="M40" s="79">
        <v>0</v>
      </c>
    </row>
    <row r="41" spans="1:13" ht="15.75" x14ac:dyDescent="0.25">
      <c r="A41" s="654"/>
      <c r="B41" s="322" t="s">
        <v>858</v>
      </c>
      <c r="C41" s="69">
        <v>0</v>
      </c>
      <c r="D41" s="79" t="s">
        <v>297</v>
      </c>
      <c r="E41" s="79" t="s">
        <v>297</v>
      </c>
      <c r="F41" s="79" t="s">
        <v>297</v>
      </c>
      <c r="G41" s="79" t="s">
        <v>297</v>
      </c>
      <c r="H41" s="79" t="s">
        <v>297</v>
      </c>
      <c r="I41" s="79">
        <v>0</v>
      </c>
      <c r="J41" s="79">
        <v>0</v>
      </c>
      <c r="K41" s="79">
        <v>0</v>
      </c>
      <c r="L41" s="79">
        <v>0</v>
      </c>
      <c r="M41" s="79">
        <v>0</v>
      </c>
    </row>
    <row r="42" spans="1:13" x14ac:dyDescent="0.25">
      <c r="A42" s="654"/>
      <c r="B42" s="322" t="s">
        <v>321</v>
      </c>
      <c r="C42" s="69">
        <v>0</v>
      </c>
      <c r="D42" s="79">
        <v>0</v>
      </c>
      <c r="E42" s="79">
        <v>0</v>
      </c>
      <c r="F42" s="79">
        <v>0</v>
      </c>
      <c r="G42" s="79">
        <v>0</v>
      </c>
      <c r="H42" s="79">
        <v>0</v>
      </c>
      <c r="I42" s="79">
        <v>0</v>
      </c>
      <c r="J42" s="79">
        <v>0</v>
      </c>
      <c r="K42" s="79">
        <v>0</v>
      </c>
      <c r="L42" s="79">
        <v>0</v>
      </c>
      <c r="M42" s="79">
        <v>0</v>
      </c>
    </row>
    <row r="43" spans="1:13" x14ac:dyDescent="0.25">
      <c r="A43" s="654"/>
      <c r="B43" s="322" t="s">
        <v>322</v>
      </c>
      <c r="C43" s="69">
        <v>4</v>
      </c>
      <c r="D43" s="79">
        <v>2</v>
      </c>
      <c r="E43" s="79">
        <v>1</v>
      </c>
      <c r="F43" s="79">
        <v>0</v>
      </c>
      <c r="G43" s="79">
        <v>0</v>
      </c>
      <c r="H43" s="79">
        <v>1</v>
      </c>
      <c r="I43" s="79">
        <v>0</v>
      </c>
      <c r="J43" s="79">
        <v>0</v>
      </c>
      <c r="K43" s="79">
        <v>0</v>
      </c>
      <c r="L43" s="79">
        <v>0</v>
      </c>
      <c r="M43" s="79">
        <v>0</v>
      </c>
    </row>
    <row r="44" spans="1:13" x14ac:dyDescent="0.25">
      <c r="A44" s="654"/>
      <c r="B44" s="322" t="s">
        <v>323</v>
      </c>
      <c r="C44" s="69">
        <v>5</v>
      </c>
      <c r="D44" s="79">
        <v>0</v>
      </c>
      <c r="E44" s="79">
        <v>1</v>
      </c>
      <c r="F44" s="79">
        <v>1</v>
      </c>
      <c r="G44" s="79">
        <v>1</v>
      </c>
      <c r="H44" s="79">
        <v>0</v>
      </c>
      <c r="I44" s="79">
        <v>0</v>
      </c>
      <c r="J44" s="79">
        <v>0</v>
      </c>
      <c r="K44" s="79">
        <v>1</v>
      </c>
      <c r="L44" s="79">
        <v>0</v>
      </c>
      <c r="M44" s="79">
        <v>0</v>
      </c>
    </row>
    <row r="45" spans="1:13" x14ac:dyDescent="0.25">
      <c r="A45" s="654"/>
      <c r="B45" s="322" t="s">
        <v>324</v>
      </c>
      <c r="C45" s="69">
        <v>13</v>
      </c>
      <c r="D45" s="79">
        <v>0</v>
      </c>
      <c r="E45" s="79">
        <v>0</v>
      </c>
      <c r="F45" s="79">
        <v>1</v>
      </c>
      <c r="G45" s="79">
        <v>2</v>
      </c>
      <c r="H45" s="79">
        <v>1</v>
      </c>
      <c r="I45" s="79">
        <v>0</v>
      </c>
      <c r="J45" s="79">
        <v>1</v>
      </c>
      <c r="K45" s="79">
        <v>6</v>
      </c>
      <c r="L45" s="79">
        <v>2</v>
      </c>
      <c r="M45" s="79">
        <v>2</v>
      </c>
    </row>
    <row r="46" spans="1:13" x14ac:dyDescent="0.25">
      <c r="A46" s="654"/>
      <c r="B46" s="322" t="s">
        <v>325</v>
      </c>
      <c r="C46" s="69">
        <v>1</v>
      </c>
      <c r="D46" s="79">
        <v>0</v>
      </c>
      <c r="E46" s="79">
        <v>0</v>
      </c>
      <c r="F46" s="79">
        <v>0</v>
      </c>
      <c r="G46" s="79">
        <v>0</v>
      </c>
      <c r="H46" s="79">
        <v>0</v>
      </c>
      <c r="I46" s="79">
        <v>0</v>
      </c>
      <c r="J46" s="79">
        <v>0</v>
      </c>
      <c r="K46" s="79">
        <v>0</v>
      </c>
      <c r="L46" s="79">
        <v>1</v>
      </c>
      <c r="M46" s="79">
        <v>1</v>
      </c>
    </row>
    <row r="47" spans="1:13" x14ac:dyDescent="0.25">
      <c r="A47" s="654"/>
      <c r="B47" s="322" t="s">
        <v>326</v>
      </c>
      <c r="C47" s="69">
        <v>0</v>
      </c>
      <c r="D47" s="79">
        <v>0</v>
      </c>
      <c r="E47" s="79">
        <v>0</v>
      </c>
      <c r="F47" s="79">
        <v>0</v>
      </c>
      <c r="G47" s="79">
        <v>0</v>
      </c>
      <c r="H47" s="79">
        <v>0</v>
      </c>
      <c r="I47" s="79">
        <v>0</v>
      </c>
      <c r="J47" s="79">
        <v>0</v>
      </c>
      <c r="K47" s="79">
        <v>0</v>
      </c>
      <c r="L47" s="79">
        <v>0</v>
      </c>
      <c r="M47" s="79">
        <v>0</v>
      </c>
    </row>
    <row r="48" spans="1:13" x14ac:dyDescent="0.25">
      <c r="A48" s="654"/>
      <c r="B48" s="322" t="s">
        <v>327</v>
      </c>
      <c r="C48" s="69">
        <v>2</v>
      </c>
      <c r="D48" s="79">
        <v>0</v>
      </c>
      <c r="E48" s="79">
        <v>0</v>
      </c>
      <c r="F48" s="79">
        <v>0</v>
      </c>
      <c r="G48" s="79">
        <v>0</v>
      </c>
      <c r="H48" s="79">
        <v>0</v>
      </c>
      <c r="I48" s="79">
        <v>1</v>
      </c>
      <c r="J48" s="79">
        <v>1</v>
      </c>
      <c r="K48" s="79">
        <v>0</v>
      </c>
      <c r="L48" s="79">
        <v>0</v>
      </c>
      <c r="M48" s="79">
        <v>0</v>
      </c>
    </row>
    <row r="49" spans="1:13" x14ac:dyDescent="0.25">
      <c r="A49" s="648" t="s">
        <v>653</v>
      </c>
      <c r="B49" s="68" t="s">
        <v>3</v>
      </c>
      <c r="C49" s="69">
        <f>SUM(C50,C51,C52,C53)</f>
        <v>45</v>
      </c>
      <c r="D49" s="69">
        <v>4</v>
      </c>
      <c r="E49" s="69">
        <v>1</v>
      </c>
      <c r="F49" s="69">
        <v>4</v>
      </c>
      <c r="G49" s="69">
        <v>0</v>
      </c>
      <c r="H49" s="69">
        <v>3</v>
      </c>
      <c r="I49" s="69">
        <v>5</v>
      </c>
      <c r="J49" s="69">
        <v>9</v>
      </c>
      <c r="K49" s="69">
        <v>2</v>
      </c>
      <c r="L49" s="69">
        <v>13</v>
      </c>
      <c r="M49" s="69">
        <v>13</v>
      </c>
    </row>
    <row r="50" spans="1:13" x14ac:dyDescent="0.25">
      <c r="A50" s="648"/>
      <c r="B50" s="322" t="s">
        <v>329</v>
      </c>
      <c r="C50" s="69">
        <v>0</v>
      </c>
      <c r="D50" s="79">
        <v>0</v>
      </c>
      <c r="E50" s="79">
        <v>0</v>
      </c>
      <c r="F50" s="79">
        <v>0</v>
      </c>
      <c r="G50" s="79">
        <v>0</v>
      </c>
      <c r="H50" s="79">
        <v>0</v>
      </c>
      <c r="I50" s="79">
        <v>0</v>
      </c>
      <c r="J50" s="79">
        <v>0</v>
      </c>
      <c r="K50" s="79">
        <v>0</v>
      </c>
      <c r="L50" s="79">
        <v>0</v>
      </c>
      <c r="M50" s="79">
        <v>0</v>
      </c>
    </row>
    <row r="51" spans="1:13" x14ac:dyDescent="0.25">
      <c r="A51" s="648"/>
      <c r="B51" s="322" t="s">
        <v>330</v>
      </c>
      <c r="C51" s="69">
        <v>13</v>
      </c>
      <c r="D51" s="79">
        <v>3</v>
      </c>
      <c r="E51" s="79">
        <v>0</v>
      </c>
      <c r="F51" s="79">
        <v>1</v>
      </c>
      <c r="G51" s="79">
        <v>0</v>
      </c>
      <c r="H51" s="79">
        <v>2</v>
      </c>
      <c r="I51" s="79">
        <v>2</v>
      </c>
      <c r="J51" s="79">
        <v>2</v>
      </c>
      <c r="K51" s="79">
        <v>0</v>
      </c>
      <c r="L51" s="79">
        <v>3</v>
      </c>
      <c r="M51" s="79">
        <v>0</v>
      </c>
    </row>
    <row r="52" spans="1:13" x14ac:dyDescent="0.25">
      <c r="A52" s="648"/>
      <c r="B52" s="322" t="s">
        <v>331</v>
      </c>
      <c r="C52" s="69">
        <v>18</v>
      </c>
      <c r="D52" s="79">
        <v>1</v>
      </c>
      <c r="E52" s="79">
        <v>0</v>
      </c>
      <c r="F52" s="79">
        <v>1</v>
      </c>
      <c r="G52" s="79">
        <v>0</v>
      </c>
      <c r="H52" s="79">
        <v>0</v>
      </c>
      <c r="I52" s="79">
        <v>2</v>
      </c>
      <c r="J52" s="79">
        <v>3</v>
      </c>
      <c r="K52" s="79">
        <v>2</v>
      </c>
      <c r="L52" s="79">
        <v>7</v>
      </c>
      <c r="M52" s="79">
        <v>2</v>
      </c>
    </row>
    <row r="53" spans="1:13" x14ac:dyDescent="0.25">
      <c r="A53" s="648"/>
      <c r="B53" s="322" t="s">
        <v>332</v>
      </c>
      <c r="C53" s="69">
        <v>14</v>
      </c>
      <c r="D53" s="79">
        <v>0</v>
      </c>
      <c r="E53" s="79">
        <v>1</v>
      </c>
      <c r="F53" s="79">
        <v>2</v>
      </c>
      <c r="G53" s="79">
        <v>0</v>
      </c>
      <c r="H53" s="79">
        <v>1</v>
      </c>
      <c r="I53" s="79">
        <v>1</v>
      </c>
      <c r="J53" s="79">
        <v>4</v>
      </c>
      <c r="K53" s="79">
        <v>0</v>
      </c>
      <c r="L53" s="79">
        <v>3</v>
      </c>
      <c r="M53" s="79">
        <v>2</v>
      </c>
    </row>
    <row r="54" spans="1:13" x14ac:dyDescent="0.25">
      <c r="A54" s="68" t="s">
        <v>654</v>
      </c>
      <c r="B54" s="68" t="s">
        <v>3</v>
      </c>
      <c r="C54" s="69">
        <v>9</v>
      </c>
      <c r="D54" s="69">
        <v>1</v>
      </c>
      <c r="E54" s="69">
        <v>0</v>
      </c>
      <c r="F54" s="69">
        <v>0</v>
      </c>
      <c r="G54" s="69">
        <v>0</v>
      </c>
      <c r="H54" s="69">
        <v>0</v>
      </c>
      <c r="I54" s="69">
        <v>0</v>
      </c>
      <c r="J54" s="69">
        <v>1</v>
      </c>
      <c r="K54" s="69">
        <v>3</v>
      </c>
      <c r="L54" s="69">
        <v>4</v>
      </c>
      <c r="M54" s="69">
        <v>0</v>
      </c>
    </row>
    <row r="55" spans="1:13" x14ac:dyDescent="0.25">
      <c r="A55" s="648" t="s">
        <v>655</v>
      </c>
      <c r="B55" s="68" t="s">
        <v>3</v>
      </c>
      <c r="C55" s="69">
        <v>195</v>
      </c>
      <c r="D55" s="69">
        <v>22</v>
      </c>
      <c r="E55" s="69">
        <v>18</v>
      </c>
      <c r="F55" s="69">
        <v>33</v>
      </c>
      <c r="G55" s="69">
        <v>22</v>
      </c>
      <c r="H55" s="69">
        <v>25</v>
      </c>
      <c r="I55" s="69">
        <v>14</v>
      </c>
      <c r="J55" s="69">
        <v>10</v>
      </c>
      <c r="K55" s="69">
        <v>19</v>
      </c>
      <c r="L55" s="69">
        <v>14</v>
      </c>
      <c r="M55" s="69">
        <v>14</v>
      </c>
    </row>
    <row r="56" spans="1:13" ht="15.75" x14ac:dyDescent="0.25">
      <c r="A56" s="648"/>
      <c r="B56" s="322" t="s">
        <v>857</v>
      </c>
      <c r="C56" s="69">
        <v>2</v>
      </c>
      <c r="D56" s="79" t="s">
        <v>297</v>
      </c>
      <c r="E56" s="79" t="s">
        <v>297</v>
      </c>
      <c r="F56" s="79" t="s">
        <v>297</v>
      </c>
      <c r="G56" s="79" t="s">
        <v>297</v>
      </c>
      <c r="H56" s="79" t="s">
        <v>297</v>
      </c>
      <c r="I56" s="79">
        <v>0</v>
      </c>
      <c r="J56" s="79">
        <v>0</v>
      </c>
      <c r="K56" s="79">
        <v>0</v>
      </c>
      <c r="L56" s="79">
        <v>1</v>
      </c>
      <c r="M56" s="79">
        <v>1</v>
      </c>
    </row>
    <row r="57" spans="1:13" ht="15.75" x14ac:dyDescent="0.25">
      <c r="A57" s="648"/>
      <c r="B57" s="322" t="s">
        <v>859</v>
      </c>
      <c r="C57" s="69">
        <v>0</v>
      </c>
      <c r="D57" s="79" t="s">
        <v>297</v>
      </c>
      <c r="E57" s="79" t="s">
        <v>297</v>
      </c>
      <c r="F57" s="79" t="s">
        <v>297</v>
      </c>
      <c r="G57" s="79" t="s">
        <v>297</v>
      </c>
      <c r="H57" s="79" t="s">
        <v>297</v>
      </c>
      <c r="I57" s="79">
        <v>0</v>
      </c>
      <c r="J57" s="79">
        <v>0</v>
      </c>
      <c r="K57" s="79">
        <v>0</v>
      </c>
      <c r="L57" s="79">
        <v>0</v>
      </c>
      <c r="M57" s="79">
        <v>0</v>
      </c>
    </row>
    <row r="58" spans="1:13" x14ac:dyDescent="0.25">
      <c r="A58" s="654"/>
      <c r="B58" s="322" t="s">
        <v>335</v>
      </c>
      <c r="C58" s="69">
        <v>4</v>
      </c>
      <c r="D58" s="79">
        <v>0</v>
      </c>
      <c r="E58" s="79">
        <v>0</v>
      </c>
      <c r="F58" s="79">
        <v>1</v>
      </c>
      <c r="G58" s="79">
        <v>0</v>
      </c>
      <c r="H58" s="79">
        <v>0</v>
      </c>
      <c r="I58" s="79">
        <v>0</v>
      </c>
      <c r="J58" s="79">
        <v>2</v>
      </c>
      <c r="K58" s="79">
        <v>0</v>
      </c>
      <c r="L58" s="79">
        <v>1</v>
      </c>
      <c r="M58" s="79">
        <v>0</v>
      </c>
    </row>
    <row r="59" spans="1:13" x14ac:dyDescent="0.25">
      <c r="A59" s="654"/>
      <c r="B59" s="322" t="s">
        <v>336</v>
      </c>
      <c r="C59" s="69">
        <v>5</v>
      </c>
      <c r="D59" s="79">
        <v>1</v>
      </c>
      <c r="E59" s="79">
        <v>1</v>
      </c>
      <c r="F59" s="79">
        <v>0</v>
      </c>
      <c r="G59" s="79">
        <v>0</v>
      </c>
      <c r="H59" s="79">
        <v>1</v>
      </c>
      <c r="I59" s="79">
        <v>0</v>
      </c>
      <c r="J59" s="79">
        <v>0</v>
      </c>
      <c r="K59" s="79">
        <v>1</v>
      </c>
      <c r="L59" s="79">
        <v>0</v>
      </c>
      <c r="M59" s="79">
        <v>1</v>
      </c>
    </row>
    <row r="60" spans="1:13" ht="15.75" x14ac:dyDescent="0.25">
      <c r="A60" s="654"/>
      <c r="B60" s="322" t="s">
        <v>860</v>
      </c>
      <c r="C60" s="373">
        <v>2</v>
      </c>
      <c r="D60" s="372">
        <v>0</v>
      </c>
      <c r="E60" s="372">
        <v>0</v>
      </c>
      <c r="F60" s="372">
        <v>0</v>
      </c>
      <c r="G60" s="372">
        <v>0</v>
      </c>
      <c r="H60" s="372">
        <v>0</v>
      </c>
      <c r="I60" s="372">
        <v>0</v>
      </c>
      <c r="J60" s="372">
        <v>1</v>
      </c>
      <c r="K60" s="372">
        <v>0</v>
      </c>
      <c r="L60" s="372">
        <v>1</v>
      </c>
      <c r="M60" s="372">
        <v>0</v>
      </c>
    </row>
    <row r="61" spans="1:13" x14ac:dyDescent="0.25">
      <c r="A61" s="654"/>
      <c r="B61" s="322" t="s">
        <v>338</v>
      </c>
      <c r="C61" s="373">
        <v>41</v>
      </c>
      <c r="D61" s="372">
        <v>2</v>
      </c>
      <c r="E61" s="372">
        <v>1</v>
      </c>
      <c r="F61" s="372">
        <v>6</v>
      </c>
      <c r="G61" s="372">
        <v>5</v>
      </c>
      <c r="H61" s="372">
        <v>6</v>
      </c>
      <c r="I61" s="372">
        <v>3</v>
      </c>
      <c r="J61" s="372">
        <v>2</v>
      </c>
      <c r="K61" s="372">
        <v>8</v>
      </c>
      <c r="L61" s="372">
        <v>3</v>
      </c>
      <c r="M61" s="372">
        <v>5</v>
      </c>
    </row>
    <row r="62" spans="1:13" x14ac:dyDescent="0.25">
      <c r="A62" s="654"/>
      <c r="B62" s="263" t="s">
        <v>813</v>
      </c>
      <c r="C62" s="460">
        <v>1</v>
      </c>
      <c r="D62" s="263">
        <v>0</v>
      </c>
      <c r="E62" s="263">
        <v>0</v>
      </c>
      <c r="F62" s="263">
        <v>0</v>
      </c>
      <c r="G62" s="263">
        <v>1</v>
      </c>
      <c r="H62" s="263">
        <v>0</v>
      </c>
      <c r="I62" s="263">
        <v>0</v>
      </c>
      <c r="J62" s="263">
        <v>0</v>
      </c>
      <c r="K62" s="263">
        <v>0</v>
      </c>
      <c r="L62" s="263">
        <v>0</v>
      </c>
      <c r="M62" s="263">
        <v>0</v>
      </c>
    </row>
    <row r="63" spans="1:13" ht="18" customHeight="1" x14ac:dyDescent="0.25">
      <c r="A63" s="654"/>
      <c r="B63" s="263" t="s">
        <v>814</v>
      </c>
      <c r="C63" s="460">
        <v>1</v>
      </c>
      <c r="D63" s="263">
        <v>0</v>
      </c>
      <c r="E63" s="263">
        <v>0</v>
      </c>
      <c r="F63" s="263">
        <v>1</v>
      </c>
      <c r="G63" s="263">
        <v>0</v>
      </c>
      <c r="H63" s="263">
        <v>0</v>
      </c>
      <c r="I63" s="263">
        <v>0</v>
      </c>
      <c r="J63" s="263">
        <v>0</v>
      </c>
      <c r="K63" s="263">
        <v>0</v>
      </c>
      <c r="L63" s="263">
        <v>0</v>
      </c>
      <c r="M63" s="263">
        <v>0</v>
      </c>
    </row>
    <row r="64" spans="1:13" x14ac:dyDescent="0.25">
      <c r="A64" s="654"/>
      <c r="B64" s="263" t="s">
        <v>815</v>
      </c>
      <c r="C64" s="460">
        <v>33</v>
      </c>
      <c r="D64" s="263">
        <v>6</v>
      </c>
      <c r="E64" s="263">
        <v>6</v>
      </c>
      <c r="F64" s="263">
        <v>12</v>
      </c>
      <c r="G64" s="263">
        <v>5</v>
      </c>
      <c r="H64" s="263">
        <v>4</v>
      </c>
      <c r="I64" s="263">
        <v>0</v>
      </c>
      <c r="J64" s="263">
        <v>0</v>
      </c>
      <c r="K64" s="263">
        <v>0</v>
      </c>
      <c r="L64" s="263">
        <v>0</v>
      </c>
      <c r="M64" s="263">
        <v>0</v>
      </c>
    </row>
    <row r="65" spans="1:13" ht="15.75" x14ac:dyDescent="0.25">
      <c r="A65" s="654"/>
      <c r="B65" s="322" t="s">
        <v>858</v>
      </c>
      <c r="C65" s="69">
        <v>0</v>
      </c>
      <c r="D65" s="79" t="s">
        <v>297</v>
      </c>
      <c r="E65" s="79" t="s">
        <v>297</v>
      </c>
      <c r="F65" s="79" t="s">
        <v>297</v>
      </c>
      <c r="G65" s="79" t="s">
        <v>297</v>
      </c>
      <c r="H65" s="79" t="s">
        <v>297</v>
      </c>
      <c r="I65" s="79">
        <v>0</v>
      </c>
      <c r="J65" s="79">
        <v>0</v>
      </c>
      <c r="K65" s="79">
        <v>0</v>
      </c>
      <c r="L65" s="79">
        <v>0</v>
      </c>
      <c r="M65" s="79">
        <v>0</v>
      </c>
    </row>
    <row r="66" spans="1:13" x14ac:dyDescent="0.25">
      <c r="A66" s="654"/>
      <c r="B66" s="322" t="s">
        <v>339</v>
      </c>
      <c r="C66" s="69">
        <v>3</v>
      </c>
      <c r="D66" s="79">
        <v>0</v>
      </c>
      <c r="E66" s="79">
        <v>0</v>
      </c>
      <c r="F66" s="79">
        <v>0</v>
      </c>
      <c r="G66" s="79">
        <v>0</v>
      </c>
      <c r="H66" s="79">
        <v>0</v>
      </c>
      <c r="I66" s="79">
        <v>1</v>
      </c>
      <c r="J66" s="79">
        <v>1</v>
      </c>
      <c r="K66" s="79">
        <v>1</v>
      </c>
      <c r="L66" s="79">
        <v>0</v>
      </c>
      <c r="M66" s="79">
        <v>0</v>
      </c>
    </row>
    <row r="67" spans="1:13" ht="15.75" x14ac:dyDescent="0.25">
      <c r="A67" s="654"/>
      <c r="B67" s="322" t="s">
        <v>861</v>
      </c>
      <c r="C67" s="69">
        <v>3</v>
      </c>
      <c r="D67" s="79" t="s">
        <v>297</v>
      </c>
      <c r="E67" s="79" t="s">
        <v>297</v>
      </c>
      <c r="F67" s="79" t="s">
        <v>297</v>
      </c>
      <c r="G67" s="79" t="s">
        <v>297</v>
      </c>
      <c r="H67" s="79" t="s">
        <v>297</v>
      </c>
      <c r="I67" s="79">
        <v>2</v>
      </c>
      <c r="J67" s="79">
        <v>0</v>
      </c>
      <c r="K67" s="79">
        <v>1</v>
      </c>
      <c r="L67" s="79">
        <v>0</v>
      </c>
      <c r="M67" s="79">
        <v>0</v>
      </c>
    </row>
    <row r="68" spans="1:13" x14ac:dyDescent="0.25">
      <c r="A68" s="654"/>
      <c r="B68" s="322" t="s">
        <v>341</v>
      </c>
      <c r="C68" s="69">
        <v>4</v>
      </c>
      <c r="D68" s="79">
        <v>0</v>
      </c>
      <c r="E68" s="79">
        <v>0</v>
      </c>
      <c r="F68" s="79">
        <v>0</v>
      </c>
      <c r="G68" s="79">
        <v>0</v>
      </c>
      <c r="H68" s="79">
        <v>0</v>
      </c>
      <c r="I68" s="79">
        <v>0</v>
      </c>
      <c r="J68" s="79">
        <v>0</v>
      </c>
      <c r="K68" s="79">
        <v>0</v>
      </c>
      <c r="L68" s="79">
        <v>1</v>
      </c>
      <c r="M68" s="79">
        <v>3</v>
      </c>
    </row>
    <row r="69" spans="1:13" ht="15.75" x14ac:dyDescent="0.25">
      <c r="A69" s="654"/>
      <c r="B69" s="322" t="s">
        <v>862</v>
      </c>
      <c r="C69" s="69">
        <v>1</v>
      </c>
      <c r="D69" s="79" t="s">
        <v>297</v>
      </c>
      <c r="E69" s="79" t="s">
        <v>297</v>
      </c>
      <c r="F69" s="79" t="s">
        <v>297</v>
      </c>
      <c r="G69" s="79" t="s">
        <v>297</v>
      </c>
      <c r="H69" s="79" t="s">
        <v>297</v>
      </c>
      <c r="I69" s="79">
        <v>0</v>
      </c>
      <c r="J69" s="79">
        <v>0</v>
      </c>
      <c r="K69" s="79">
        <v>1</v>
      </c>
      <c r="L69" s="79">
        <v>0</v>
      </c>
      <c r="M69" s="79">
        <v>0</v>
      </c>
    </row>
    <row r="70" spans="1:13" ht="15.75" x14ac:dyDescent="0.25">
      <c r="A70" s="654"/>
      <c r="B70" s="322" t="s">
        <v>863</v>
      </c>
      <c r="C70" s="373">
        <v>1</v>
      </c>
      <c r="D70" s="79" t="s">
        <v>297</v>
      </c>
      <c r="E70" s="372" t="s">
        <v>297</v>
      </c>
      <c r="F70" s="372" t="s">
        <v>297</v>
      </c>
      <c r="G70" s="372" t="s">
        <v>297</v>
      </c>
      <c r="H70" s="372" t="s">
        <v>297</v>
      </c>
      <c r="I70" s="372">
        <v>0</v>
      </c>
      <c r="J70" s="372">
        <v>0</v>
      </c>
      <c r="K70" s="372">
        <v>1</v>
      </c>
      <c r="L70" s="372">
        <v>0</v>
      </c>
      <c r="M70" s="372">
        <v>0</v>
      </c>
    </row>
    <row r="71" spans="1:13" ht="15.75" x14ac:dyDescent="0.25">
      <c r="A71" s="654"/>
      <c r="B71" s="322" t="s">
        <v>864</v>
      </c>
      <c r="C71" s="69">
        <v>0</v>
      </c>
      <c r="D71" s="79" t="s">
        <v>297</v>
      </c>
      <c r="E71" s="79" t="s">
        <v>297</v>
      </c>
      <c r="F71" s="79" t="s">
        <v>297</v>
      </c>
      <c r="G71" s="79" t="s">
        <v>297</v>
      </c>
      <c r="H71" s="79" t="s">
        <v>297</v>
      </c>
      <c r="I71" s="79">
        <v>0</v>
      </c>
      <c r="J71" s="79">
        <v>0</v>
      </c>
      <c r="K71" s="79">
        <v>0</v>
      </c>
      <c r="L71" s="79">
        <v>0</v>
      </c>
      <c r="M71" s="79">
        <v>0</v>
      </c>
    </row>
    <row r="72" spans="1:13" x14ac:dyDescent="0.25">
      <c r="A72" s="654"/>
      <c r="B72" s="322" t="s">
        <v>344</v>
      </c>
      <c r="C72" s="69">
        <v>7</v>
      </c>
      <c r="D72" s="79">
        <v>0</v>
      </c>
      <c r="E72" s="79">
        <v>0</v>
      </c>
      <c r="F72" s="79">
        <v>0</v>
      </c>
      <c r="G72" s="79">
        <v>0</v>
      </c>
      <c r="H72" s="79">
        <v>0</v>
      </c>
      <c r="I72" s="79">
        <v>1</v>
      </c>
      <c r="J72" s="79">
        <v>1</v>
      </c>
      <c r="K72" s="79">
        <v>1</v>
      </c>
      <c r="L72" s="79">
        <v>2</v>
      </c>
      <c r="M72" s="79">
        <v>2</v>
      </c>
    </row>
    <row r="73" spans="1:13" s="144" customFormat="1" x14ac:dyDescent="0.25">
      <c r="A73" s="654"/>
      <c r="B73" s="263" t="s">
        <v>816</v>
      </c>
      <c r="C73" s="460">
        <v>37</v>
      </c>
      <c r="D73" s="263">
        <v>4</v>
      </c>
      <c r="E73" s="263">
        <v>6</v>
      </c>
      <c r="F73" s="263">
        <v>9</v>
      </c>
      <c r="G73" s="263">
        <v>7</v>
      </c>
      <c r="H73" s="263">
        <v>11</v>
      </c>
      <c r="I73" s="263">
        <v>0</v>
      </c>
      <c r="J73" s="263">
        <v>0</v>
      </c>
      <c r="K73" s="263">
        <v>0</v>
      </c>
      <c r="L73" s="263">
        <v>0</v>
      </c>
      <c r="M73" s="263">
        <v>0</v>
      </c>
    </row>
    <row r="74" spans="1:13" s="144" customFormat="1" x14ac:dyDescent="0.25">
      <c r="A74" s="654"/>
      <c r="B74" s="263" t="s">
        <v>817</v>
      </c>
      <c r="C74" s="460">
        <v>3</v>
      </c>
      <c r="D74" s="263">
        <v>1</v>
      </c>
      <c r="E74" s="263">
        <v>0</v>
      </c>
      <c r="F74" s="263">
        <v>1</v>
      </c>
      <c r="G74" s="263">
        <v>0</v>
      </c>
      <c r="H74" s="263">
        <v>1</v>
      </c>
      <c r="I74" s="263">
        <v>0</v>
      </c>
      <c r="J74" s="263">
        <v>0</v>
      </c>
      <c r="K74" s="263">
        <v>0</v>
      </c>
      <c r="L74" s="263">
        <v>0</v>
      </c>
      <c r="M74" s="263">
        <v>0</v>
      </c>
    </row>
    <row r="75" spans="1:13" s="144" customFormat="1" x14ac:dyDescent="0.25">
      <c r="A75" s="654"/>
      <c r="B75" s="263" t="s">
        <v>818</v>
      </c>
      <c r="C75" s="460">
        <v>36</v>
      </c>
      <c r="D75" s="263">
        <v>4</v>
      </c>
      <c r="E75" s="263">
        <v>3</v>
      </c>
      <c r="F75" s="263">
        <v>3</v>
      </c>
      <c r="G75" s="263">
        <v>4</v>
      </c>
      <c r="H75" s="263">
        <v>2</v>
      </c>
      <c r="I75" s="263">
        <v>5</v>
      </c>
      <c r="J75" s="263">
        <v>2</v>
      </c>
      <c r="K75" s="263">
        <v>3</v>
      </c>
      <c r="L75" s="263">
        <v>6</v>
      </c>
      <c r="M75" s="263">
        <v>4</v>
      </c>
    </row>
    <row r="76" spans="1:13" s="144" customFormat="1" x14ac:dyDescent="0.25">
      <c r="A76" s="654"/>
      <c r="B76" s="263" t="s">
        <v>819</v>
      </c>
      <c r="C76" s="460">
        <v>5</v>
      </c>
      <c r="D76" s="263">
        <v>2</v>
      </c>
      <c r="E76" s="263">
        <v>0</v>
      </c>
      <c r="F76" s="263">
        <v>0</v>
      </c>
      <c r="G76" s="263">
        <v>0</v>
      </c>
      <c r="H76" s="263">
        <v>0</v>
      </c>
      <c r="I76" s="263">
        <v>0</v>
      </c>
      <c r="J76" s="263">
        <v>1</v>
      </c>
      <c r="K76" s="263">
        <v>1</v>
      </c>
      <c r="L76" s="263">
        <v>0</v>
      </c>
      <c r="M76" s="263">
        <v>1</v>
      </c>
    </row>
    <row r="77" spans="1:13" s="144" customFormat="1" x14ac:dyDescent="0.25">
      <c r="A77" s="654"/>
      <c r="B77" s="263" t="s">
        <v>820</v>
      </c>
      <c r="C77" s="460">
        <v>6</v>
      </c>
      <c r="D77" s="263">
        <v>2</v>
      </c>
      <c r="E77" s="263">
        <v>1</v>
      </c>
      <c r="F77" s="263">
        <v>0</v>
      </c>
      <c r="G77" s="263">
        <v>0</v>
      </c>
      <c r="H77" s="263">
        <v>0</v>
      </c>
      <c r="I77" s="263">
        <v>2</v>
      </c>
      <c r="J77" s="263">
        <v>0</v>
      </c>
      <c r="K77" s="263">
        <v>1</v>
      </c>
      <c r="L77" s="263">
        <v>0</v>
      </c>
      <c r="M77" s="263">
        <v>0</v>
      </c>
    </row>
    <row r="78" spans="1:13" s="144" customFormat="1" x14ac:dyDescent="0.25">
      <c r="A78" s="651" t="s">
        <v>102</v>
      </c>
      <c r="B78" s="462" t="s">
        <v>3</v>
      </c>
      <c r="C78" s="460">
        <v>34</v>
      </c>
      <c r="D78" s="263">
        <v>7</v>
      </c>
      <c r="E78" s="263">
        <v>5</v>
      </c>
      <c r="F78" s="263">
        <v>5</v>
      </c>
      <c r="G78" s="263">
        <v>3</v>
      </c>
      <c r="H78" s="263">
        <v>2</v>
      </c>
      <c r="I78" s="263">
        <v>3</v>
      </c>
      <c r="J78" s="263">
        <v>2</v>
      </c>
      <c r="K78" s="263">
        <v>4</v>
      </c>
      <c r="L78" s="263">
        <v>0</v>
      </c>
      <c r="M78" s="263">
        <v>3</v>
      </c>
    </row>
    <row r="79" spans="1:13" s="144" customFormat="1" x14ac:dyDescent="0.25">
      <c r="A79" s="652"/>
      <c r="B79" s="463" t="s">
        <v>821</v>
      </c>
      <c r="C79" s="460">
        <v>1</v>
      </c>
      <c r="D79" s="263">
        <v>1</v>
      </c>
      <c r="E79" s="263">
        <v>0</v>
      </c>
      <c r="F79" s="263">
        <v>0</v>
      </c>
      <c r="G79" s="263">
        <v>0</v>
      </c>
      <c r="H79" s="263">
        <v>0</v>
      </c>
      <c r="I79" s="263">
        <v>0</v>
      </c>
      <c r="J79" s="263">
        <v>0</v>
      </c>
      <c r="K79" s="263">
        <v>0</v>
      </c>
      <c r="L79" s="263">
        <v>0</v>
      </c>
      <c r="M79" s="263">
        <v>0</v>
      </c>
    </row>
    <row r="80" spans="1:13" s="144" customFormat="1" x14ac:dyDescent="0.25">
      <c r="A80" s="652"/>
      <c r="B80" s="463" t="s">
        <v>822</v>
      </c>
      <c r="C80" s="460">
        <v>1</v>
      </c>
      <c r="D80" s="263">
        <v>0</v>
      </c>
      <c r="E80" s="263">
        <v>0</v>
      </c>
      <c r="F80" s="263">
        <v>0</v>
      </c>
      <c r="G80" s="263">
        <v>0</v>
      </c>
      <c r="H80" s="263">
        <v>0</v>
      </c>
      <c r="I80" s="263">
        <v>0</v>
      </c>
      <c r="J80" s="263">
        <v>1</v>
      </c>
      <c r="K80" s="263">
        <v>0</v>
      </c>
      <c r="L80" s="263">
        <v>0</v>
      </c>
      <c r="M80" s="263">
        <v>0</v>
      </c>
    </row>
    <row r="81" spans="1:13" s="144" customFormat="1" x14ac:dyDescent="0.25">
      <c r="A81" s="652"/>
      <c r="B81" s="463" t="s">
        <v>823</v>
      </c>
      <c r="C81" s="460">
        <v>1</v>
      </c>
      <c r="D81" s="263">
        <v>0</v>
      </c>
      <c r="E81" s="263">
        <v>0</v>
      </c>
      <c r="F81" s="263">
        <v>0</v>
      </c>
      <c r="G81" s="263">
        <v>0</v>
      </c>
      <c r="H81" s="263">
        <v>0</v>
      </c>
      <c r="I81" s="263">
        <v>0</v>
      </c>
      <c r="J81" s="263">
        <v>0</v>
      </c>
      <c r="K81" s="263">
        <v>1</v>
      </c>
      <c r="L81" s="263">
        <v>0</v>
      </c>
      <c r="M81" s="263">
        <v>0</v>
      </c>
    </row>
    <row r="82" spans="1:13" s="144" customFormat="1" x14ac:dyDescent="0.25">
      <c r="A82" s="652"/>
      <c r="B82" s="463" t="s">
        <v>824</v>
      </c>
      <c r="C82" s="460">
        <v>2</v>
      </c>
      <c r="D82" s="263">
        <v>2</v>
      </c>
      <c r="E82" s="263">
        <v>0</v>
      </c>
      <c r="F82" s="263">
        <v>0</v>
      </c>
      <c r="G82" s="263">
        <v>0</v>
      </c>
      <c r="H82" s="263">
        <v>0</v>
      </c>
      <c r="I82" s="263">
        <v>0</v>
      </c>
      <c r="J82" s="263">
        <v>0</v>
      </c>
      <c r="K82" s="263">
        <v>0</v>
      </c>
      <c r="L82" s="263">
        <v>0</v>
      </c>
      <c r="M82" s="263">
        <v>0</v>
      </c>
    </row>
    <row r="83" spans="1:13" s="144" customFormat="1" x14ac:dyDescent="0.25">
      <c r="A83" s="652"/>
      <c r="B83" s="463" t="s">
        <v>825</v>
      </c>
      <c r="C83" s="460">
        <v>1</v>
      </c>
      <c r="D83" s="263">
        <v>0</v>
      </c>
      <c r="E83" s="263">
        <v>0</v>
      </c>
      <c r="F83" s="263">
        <v>0</v>
      </c>
      <c r="G83" s="263">
        <v>1</v>
      </c>
      <c r="H83" s="263">
        <v>0</v>
      </c>
      <c r="I83" s="263">
        <v>0</v>
      </c>
      <c r="J83" s="263">
        <v>0</v>
      </c>
      <c r="K83" s="263">
        <v>0</v>
      </c>
      <c r="L83" s="263">
        <v>0</v>
      </c>
      <c r="M83" s="263">
        <v>0</v>
      </c>
    </row>
    <row r="84" spans="1:13" s="144" customFormat="1" x14ac:dyDescent="0.25">
      <c r="A84" s="652"/>
      <c r="B84" s="463" t="s">
        <v>826</v>
      </c>
      <c r="C84" s="460">
        <v>1</v>
      </c>
      <c r="D84" s="263">
        <v>1</v>
      </c>
      <c r="E84" s="263">
        <v>0</v>
      </c>
      <c r="F84" s="263">
        <v>0</v>
      </c>
      <c r="G84" s="263">
        <v>0</v>
      </c>
      <c r="H84" s="263">
        <v>0</v>
      </c>
      <c r="I84" s="263">
        <v>0</v>
      </c>
      <c r="J84" s="263">
        <v>0</v>
      </c>
      <c r="K84" s="263">
        <v>0</v>
      </c>
      <c r="L84" s="263">
        <v>0</v>
      </c>
      <c r="M84" s="263">
        <v>0</v>
      </c>
    </row>
    <row r="85" spans="1:13" s="144" customFormat="1" x14ac:dyDescent="0.25">
      <c r="A85" s="652"/>
      <c r="B85" s="463" t="s">
        <v>827</v>
      </c>
      <c r="C85" s="460">
        <v>1</v>
      </c>
      <c r="D85" s="263">
        <v>0</v>
      </c>
      <c r="E85" s="263">
        <v>0</v>
      </c>
      <c r="F85" s="263">
        <v>0</v>
      </c>
      <c r="G85" s="263">
        <v>0</v>
      </c>
      <c r="H85" s="263">
        <v>0</v>
      </c>
      <c r="I85" s="263">
        <v>1</v>
      </c>
      <c r="J85" s="263">
        <v>0</v>
      </c>
      <c r="K85" s="263">
        <v>0</v>
      </c>
      <c r="L85" s="263">
        <v>0</v>
      </c>
      <c r="M85" s="263">
        <v>0</v>
      </c>
    </row>
    <row r="86" spans="1:13" s="144" customFormat="1" x14ac:dyDescent="0.25">
      <c r="A86" s="652"/>
      <c r="B86" s="463" t="s">
        <v>828</v>
      </c>
      <c r="C86" s="460">
        <v>1</v>
      </c>
      <c r="D86" s="263">
        <v>0</v>
      </c>
      <c r="E86" s="263">
        <v>1</v>
      </c>
      <c r="F86" s="263">
        <v>0</v>
      </c>
      <c r="G86" s="263">
        <v>0</v>
      </c>
      <c r="H86" s="263">
        <v>0</v>
      </c>
      <c r="I86" s="263">
        <v>0</v>
      </c>
      <c r="J86" s="263">
        <v>0</v>
      </c>
      <c r="K86" s="263">
        <v>0</v>
      </c>
      <c r="L86" s="263">
        <v>0</v>
      </c>
      <c r="M86" s="263">
        <v>0</v>
      </c>
    </row>
    <row r="87" spans="1:13" s="144" customFormat="1" x14ac:dyDescent="0.25">
      <c r="A87" s="652"/>
      <c r="B87" s="463" t="s">
        <v>829</v>
      </c>
      <c r="C87" s="460">
        <v>1</v>
      </c>
      <c r="D87" s="263">
        <v>0</v>
      </c>
      <c r="E87" s="263">
        <v>0</v>
      </c>
      <c r="F87" s="263">
        <v>0</v>
      </c>
      <c r="G87" s="263">
        <v>1</v>
      </c>
      <c r="H87" s="263">
        <v>0</v>
      </c>
      <c r="I87" s="263">
        <v>0</v>
      </c>
      <c r="J87" s="263">
        <v>0</v>
      </c>
      <c r="K87" s="263">
        <v>0</v>
      </c>
      <c r="L87" s="263">
        <v>0</v>
      </c>
      <c r="M87" s="263">
        <v>0</v>
      </c>
    </row>
    <row r="88" spans="1:13" s="144" customFormat="1" x14ac:dyDescent="0.25">
      <c r="A88" s="652"/>
      <c r="B88" s="463" t="s">
        <v>830</v>
      </c>
      <c r="C88" s="460">
        <v>1</v>
      </c>
      <c r="D88" s="263">
        <v>0</v>
      </c>
      <c r="E88" s="263">
        <v>0</v>
      </c>
      <c r="F88" s="263">
        <v>0</v>
      </c>
      <c r="G88" s="263">
        <v>0</v>
      </c>
      <c r="H88" s="263">
        <v>0</v>
      </c>
      <c r="I88" s="263">
        <v>1</v>
      </c>
      <c r="J88" s="263">
        <v>0</v>
      </c>
      <c r="K88" s="263">
        <v>0</v>
      </c>
      <c r="L88" s="263">
        <v>0</v>
      </c>
      <c r="M88" s="263">
        <v>0</v>
      </c>
    </row>
    <row r="89" spans="1:13" s="144" customFormat="1" x14ac:dyDescent="0.25">
      <c r="A89" s="652"/>
      <c r="B89" s="463" t="s">
        <v>831</v>
      </c>
      <c r="C89" s="460">
        <v>1</v>
      </c>
      <c r="D89" s="263">
        <v>0</v>
      </c>
      <c r="E89" s="263">
        <v>0</v>
      </c>
      <c r="F89" s="263">
        <v>0</v>
      </c>
      <c r="G89" s="263">
        <v>0</v>
      </c>
      <c r="H89" s="263">
        <v>0</v>
      </c>
      <c r="I89" s="263">
        <v>0</v>
      </c>
      <c r="J89" s="263">
        <v>0</v>
      </c>
      <c r="K89" s="263">
        <v>1</v>
      </c>
      <c r="L89" s="263">
        <v>0</v>
      </c>
      <c r="M89" s="263">
        <v>0</v>
      </c>
    </row>
    <row r="90" spans="1:13" s="144" customFormat="1" x14ac:dyDescent="0.25">
      <c r="A90" s="652"/>
      <c r="B90" s="463" t="s">
        <v>832</v>
      </c>
      <c r="C90" s="460">
        <v>1</v>
      </c>
      <c r="D90" s="263">
        <v>0</v>
      </c>
      <c r="E90" s="263">
        <v>0</v>
      </c>
      <c r="F90" s="263">
        <v>0</v>
      </c>
      <c r="G90" s="263">
        <v>1</v>
      </c>
      <c r="H90" s="263">
        <v>0</v>
      </c>
      <c r="I90" s="263">
        <v>0</v>
      </c>
      <c r="J90" s="263">
        <v>0</v>
      </c>
      <c r="K90" s="263">
        <v>0</v>
      </c>
      <c r="L90" s="263">
        <v>0</v>
      </c>
      <c r="M90" s="263">
        <v>0</v>
      </c>
    </row>
    <row r="91" spans="1:13" s="144" customFormat="1" x14ac:dyDescent="0.25">
      <c r="A91" s="652"/>
      <c r="B91" s="463" t="s">
        <v>833</v>
      </c>
      <c r="C91" s="460">
        <v>1</v>
      </c>
      <c r="D91" s="263">
        <v>0</v>
      </c>
      <c r="E91" s="263">
        <v>1</v>
      </c>
      <c r="F91" s="263">
        <v>0</v>
      </c>
      <c r="G91" s="263">
        <v>0</v>
      </c>
      <c r="H91" s="263">
        <v>0</v>
      </c>
      <c r="I91" s="263">
        <v>0</v>
      </c>
      <c r="J91" s="263">
        <v>0</v>
      </c>
      <c r="K91" s="263">
        <v>0</v>
      </c>
      <c r="L91" s="263">
        <v>0</v>
      </c>
      <c r="M91" s="263">
        <v>0</v>
      </c>
    </row>
    <row r="92" spans="1:13" s="144" customFormat="1" x14ac:dyDescent="0.25">
      <c r="A92" s="652"/>
      <c r="B92" s="463" t="s">
        <v>834</v>
      </c>
      <c r="C92" s="460">
        <v>1</v>
      </c>
      <c r="D92" s="263">
        <v>0</v>
      </c>
      <c r="E92" s="263">
        <v>0</v>
      </c>
      <c r="F92" s="263">
        <v>1</v>
      </c>
      <c r="G92" s="263">
        <v>0</v>
      </c>
      <c r="H92" s="263">
        <v>0</v>
      </c>
      <c r="I92" s="263">
        <v>0</v>
      </c>
      <c r="J92" s="263">
        <v>0</v>
      </c>
      <c r="K92" s="263">
        <v>0</v>
      </c>
      <c r="L92" s="263">
        <v>0</v>
      </c>
      <c r="M92" s="263">
        <v>0</v>
      </c>
    </row>
    <row r="93" spans="1:13" s="144" customFormat="1" x14ac:dyDescent="0.25">
      <c r="A93" s="652"/>
      <c r="B93" s="463" t="s">
        <v>835</v>
      </c>
      <c r="C93" s="460">
        <v>1</v>
      </c>
      <c r="D93" s="263">
        <v>0</v>
      </c>
      <c r="E93" s="263">
        <v>1</v>
      </c>
      <c r="F93" s="263">
        <v>0</v>
      </c>
      <c r="G93" s="263">
        <v>0</v>
      </c>
      <c r="H93" s="263">
        <v>0</v>
      </c>
      <c r="I93" s="263">
        <v>0</v>
      </c>
      <c r="J93" s="263">
        <v>0</v>
      </c>
      <c r="K93" s="263">
        <v>0</v>
      </c>
      <c r="L93" s="263">
        <v>0</v>
      </c>
      <c r="M93" s="263">
        <v>0</v>
      </c>
    </row>
    <row r="94" spans="1:13" s="144" customFormat="1" x14ac:dyDescent="0.25">
      <c r="A94" s="652"/>
      <c r="B94" s="463" t="s">
        <v>836</v>
      </c>
      <c r="C94" s="460">
        <v>1</v>
      </c>
      <c r="D94" s="263">
        <v>0</v>
      </c>
      <c r="E94" s="263">
        <v>0</v>
      </c>
      <c r="F94" s="263">
        <v>0</v>
      </c>
      <c r="G94" s="263">
        <v>0</v>
      </c>
      <c r="H94" s="263">
        <v>0</v>
      </c>
      <c r="I94" s="263">
        <v>0</v>
      </c>
      <c r="J94" s="263">
        <v>0</v>
      </c>
      <c r="K94" s="263">
        <v>0</v>
      </c>
      <c r="L94" s="263">
        <v>0</v>
      </c>
      <c r="M94" s="263">
        <v>1</v>
      </c>
    </row>
    <row r="95" spans="1:13" s="144" customFormat="1" x14ac:dyDescent="0.25">
      <c r="A95" s="652"/>
      <c r="B95" s="463" t="s">
        <v>837</v>
      </c>
      <c r="C95" s="460">
        <v>1</v>
      </c>
      <c r="D95" s="263">
        <v>0</v>
      </c>
      <c r="E95" s="263">
        <v>0</v>
      </c>
      <c r="F95" s="263">
        <v>1</v>
      </c>
      <c r="G95" s="263">
        <v>0</v>
      </c>
      <c r="H95" s="263">
        <v>0</v>
      </c>
      <c r="I95" s="263">
        <v>0</v>
      </c>
      <c r="J95" s="263">
        <v>0</v>
      </c>
      <c r="K95" s="263">
        <v>0</v>
      </c>
      <c r="L95" s="263">
        <v>0</v>
      </c>
      <c r="M95" s="263">
        <v>0</v>
      </c>
    </row>
    <row r="96" spans="1:13" s="144" customFormat="1" x14ac:dyDescent="0.25">
      <c r="A96" s="652"/>
      <c r="B96" s="463" t="s">
        <v>838</v>
      </c>
      <c r="C96" s="460">
        <v>1</v>
      </c>
      <c r="D96" s="263">
        <v>0</v>
      </c>
      <c r="E96" s="263">
        <v>0</v>
      </c>
      <c r="F96" s="263">
        <v>1</v>
      </c>
      <c r="G96" s="263">
        <v>0</v>
      </c>
      <c r="H96" s="263">
        <v>0</v>
      </c>
      <c r="I96" s="263">
        <v>0</v>
      </c>
      <c r="J96" s="263">
        <v>0</v>
      </c>
      <c r="K96" s="263">
        <v>0</v>
      </c>
      <c r="L96" s="263">
        <v>0</v>
      </c>
      <c r="M96" s="263">
        <v>0</v>
      </c>
    </row>
    <row r="97" spans="1:13" s="144" customFormat="1" x14ac:dyDescent="0.25">
      <c r="A97" s="652"/>
      <c r="B97" s="463" t="s">
        <v>839</v>
      </c>
      <c r="C97" s="460">
        <v>4</v>
      </c>
      <c r="D97" s="263">
        <v>2</v>
      </c>
      <c r="E97" s="263">
        <v>0</v>
      </c>
      <c r="F97" s="263">
        <v>0</v>
      </c>
      <c r="G97" s="263">
        <v>0</v>
      </c>
      <c r="H97" s="263">
        <v>2</v>
      </c>
      <c r="I97" s="263">
        <v>0</v>
      </c>
      <c r="J97" s="263">
        <v>0</v>
      </c>
      <c r="K97" s="263">
        <v>0</v>
      </c>
      <c r="L97" s="263">
        <v>0</v>
      </c>
      <c r="M97" s="263">
        <v>0</v>
      </c>
    </row>
    <row r="98" spans="1:13" s="144" customFormat="1" x14ac:dyDescent="0.25">
      <c r="A98" s="652"/>
      <c r="B98" s="463" t="s">
        <v>499</v>
      </c>
      <c r="C98" s="460">
        <v>2</v>
      </c>
      <c r="D98" s="263">
        <v>0</v>
      </c>
      <c r="E98" s="263">
        <v>0</v>
      </c>
      <c r="F98" s="263">
        <v>2</v>
      </c>
      <c r="G98" s="263">
        <v>0</v>
      </c>
      <c r="H98" s="263">
        <v>0</v>
      </c>
      <c r="I98" s="263">
        <v>0</v>
      </c>
      <c r="J98" s="263">
        <v>0</v>
      </c>
      <c r="K98" s="263">
        <v>0</v>
      </c>
      <c r="L98" s="263">
        <v>0</v>
      </c>
      <c r="M98" s="263">
        <v>0</v>
      </c>
    </row>
    <row r="99" spans="1:13" s="144" customFormat="1" x14ac:dyDescent="0.25">
      <c r="A99" s="652"/>
      <c r="B99" s="463" t="s">
        <v>840</v>
      </c>
      <c r="C99" s="460">
        <v>1</v>
      </c>
      <c r="D99" s="263">
        <v>0</v>
      </c>
      <c r="E99" s="263">
        <v>0</v>
      </c>
      <c r="F99" s="263">
        <v>0</v>
      </c>
      <c r="G99" s="263">
        <v>0</v>
      </c>
      <c r="H99" s="263">
        <v>0</v>
      </c>
      <c r="I99" s="263">
        <v>0</v>
      </c>
      <c r="J99" s="263">
        <v>0</v>
      </c>
      <c r="K99" s="263">
        <v>0</v>
      </c>
      <c r="L99" s="263">
        <v>0</v>
      </c>
      <c r="M99" s="263">
        <v>1</v>
      </c>
    </row>
    <row r="100" spans="1:13" s="144" customFormat="1" x14ac:dyDescent="0.25">
      <c r="A100" s="652"/>
      <c r="B100" s="463" t="s">
        <v>841</v>
      </c>
      <c r="C100" s="460">
        <v>1</v>
      </c>
      <c r="D100" s="263">
        <v>0</v>
      </c>
      <c r="E100" s="263">
        <v>1</v>
      </c>
      <c r="F100" s="263">
        <v>0</v>
      </c>
      <c r="G100" s="263">
        <v>0</v>
      </c>
      <c r="H100" s="263">
        <v>0</v>
      </c>
      <c r="I100" s="263">
        <v>0</v>
      </c>
      <c r="J100" s="263">
        <v>0</v>
      </c>
      <c r="K100" s="263">
        <v>0</v>
      </c>
      <c r="L100" s="263">
        <v>0</v>
      </c>
      <c r="M100" s="263">
        <v>0</v>
      </c>
    </row>
    <row r="101" spans="1:13" s="144" customFormat="1" x14ac:dyDescent="0.25">
      <c r="A101" s="652"/>
      <c r="B101" s="463" t="s">
        <v>842</v>
      </c>
      <c r="C101" s="460">
        <v>1</v>
      </c>
      <c r="D101" s="263">
        <v>0</v>
      </c>
      <c r="E101" s="263">
        <v>1</v>
      </c>
      <c r="F101" s="263">
        <v>0</v>
      </c>
      <c r="G101" s="263">
        <v>0</v>
      </c>
      <c r="H101" s="263">
        <v>0</v>
      </c>
      <c r="I101" s="263">
        <v>0</v>
      </c>
      <c r="J101" s="263">
        <v>0</v>
      </c>
      <c r="K101" s="263">
        <v>0</v>
      </c>
      <c r="L101" s="263">
        <v>0</v>
      </c>
      <c r="M101" s="263">
        <v>0</v>
      </c>
    </row>
    <row r="102" spans="1:13" s="144" customFormat="1" x14ac:dyDescent="0.25">
      <c r="A102" s="652"/>
      <c r="B102" s="463" t="s">
        <v>843</v>
      </c>
      <c r="C102" s="460">
        <v>1</v>
      </c>
      <c r="D102" s="263">
        <v>0</v>
      </c>
      <c r="E102" s="263">
        <v>0</v>
      </c>
      <c r="F102" s="263">
        <v>0</v>
      </c>
      <c r="G102" s="263">
        <v>0</v>
      </c>
      <c r="H102" s="263">
        <v>0</v>
      </c>
      <c r="I102" s="263">
        <v>0</v>
      </c>
      <c r="J102" s="263">
        <v>0</v>
      </c>
      <c r="K102" s="263">
        <v>1</v>
      </c>
      <c r="L102" s="263">
        <v>0</v>
      </c>
      <c r="M102" s="263">
        <v>0</v>
      </c>
    </row>
    <row r="103" spans="1:13" s="144" customFormat="1" x14ac:dyDescent="0.25">
      <c r="A103" s="652"/>
      <c r="B103" s="463" t="s">
        <v>844</v>
      </c>
      <c r="C103" s="460">
        <v>1</v>
      </c>
      <c r="D103" s="263">
        <v>0</v>
      </c>
      <c r="E103" s="263">
        <v>0</v>
      </c>
      <c r="F103" s="263">
        <v>0</v>
      </c>
      <c r="G103" s="263">
        <v>0</v>
      </c>
      <c r="H103" s="263">
        <v>0</v>
      </c>
      <c r="I103" s="263">
        <v>1</v>
      </c>
      <c r="J103" s="263">
        <v>0</v>
      </c>
      <c r="K103" s="263">
        <v>0</v>
      </c>
      <c r="L103" s="263">
        <v>0</v>
      </c>
      <c r="M103" s="263">
        <v>0</v>
      </c>
    </row>
    <row r="104" spans="1:13" s="144" customFormat="1" x14ac:dyDescent="0.25">
      <c r="A104" s="652"/>
      <c r="B104" s="463" t="s">
        <v>845</v>
      </c>
      <c r="C104" s="460">
        <v>1</v>
      </c>
      <c r="D104" s="263">
        <v>0</v>
      </c>
      <c r="E104" s="263">
        <v>0</v>
      </c>
      <c r="F104" s="263">
        <v>0</v>
      </c>
      <c r="G104" s="263">
        <v>0</v>
      </c>
      <c r="H104" s="263">
        <v>0</v>
      </c>
      <c r="I104" s="263">
        <v>0</v>
      </c>
      <c r="J104" s="263">
        <v>0</v>
      </c>
      <c r="K104" s="263">
        <v>0</v>
      </c>
      <c r="L104" s="263">
        <v>0</v>
      </c>
      <c r="M104" s="263">
        <v>1</v>
      </c>
    </row>
    <row r="105" spans="1:13" s="144" customFormat="1" x14ac:dyDescent="0.25">
      <c r="A105" s="652"/>
      <c r="B105" s="463" t="s">
        <v>846</v>
      </c>
      <c r="C105" s="460">
        <v>1</v>
      </c>
      <c r="D105" s="263">
        <v>1</v>
      </c>
      <c r="E105" s="263">
        <v>0</v>
      </c>
      <c r="F105" s="263">
        <v>0</v>
      </c>
      <c r="G105" s="263">
        <v>0</v>
      </c>
      <c r="H105" s="263">
        <v>0</v>
      </c>
      <c r="I105" s="263">
        <v>0</v>
      </c>
      <c r="J105" s="263">
        <v>0</v>
      </c>
      <c r="K105" s="263">
        <v>0</v>
      </c>
      <c r="L105" s="263">
        <v>0</v>
      </c>
      <c r="M105" s="263">
        <v>0</v>
      </c>
    </row>
    <row r="106" spans="1:13" s="144" customFormat="1" x14ac:dyDescent="0.25">
      <c r="A106" s="652"/>
      <c r="B106" s="463" t="s">
        <v>847</v>
      </c>
      <c r="C106" s="460">
        <v>1</v>
      </c>
      <c r="D106" s="263">
        <v>0</v>
      </c>
      <c r="E106" s="263">
        <v>0</v>
      </c>
      <c r="F106" s="263">
        <v>0</v>
      </c>
      <c r="G106" s="263">
        <v>0</v>
      </c>
      <c r="H106" s="263">
        <v>0</v>
      </c>
      <c r="I106" s="263">
        <v>0</v>
      </c>
      <c r="J106" s="263">
        <v>1</v>
      </c>
      <c r="K106" s="263">
        <v>0</v>
      </c>
      <c r="L106" s="263">
        <v>0</v>
      </c>
      <c r="M106" s="263">
        <v>0</v>
      </c>
    </row>
    <row r="107" spans="1:13" s="144" customFormat="1" x14ac:dyDescent="0.25">
      <c r="A107" s="653"/>
      <c r="B107" s="463" t="s">
        <v>848</v>
      </c>
      <c r="C107" s="460">
        <v>1</v>
      </c>
      <c r="D107" s="263">
        <v>0</v>
      </c>
      <c r="E107" s="263">
        <v>0</v>
      </c>
      <c r="F107" s="263">
        <v>0</v>
      </c>
      <c r="G107" s="263">
        <v>0</v>
      </c>
      <c r="H107" s="263">
        <v>0</v>
      </c>
      <c r="I107" s="263">
        <v>0</v>
      </c>
      <c r="J107" s="263">
        <v>0</v>
      </c>
      <c r="K107" s="263">
        <v>1</v>
      </c>
      <c r="L107" s="263">
        <v>0</v>
      </c>
      <c r="M107" s="263">
        <v>0</v>
      </c>
    </row>
    <row r="108" spans="1:13" x14ac:dyDescent="0.25">
      <c r="A108" s="68" t="s">
        <v>432</v>
      </c>
      <c r="B108" s="461" t="s">
        <v>3</v>
      </c>
      <c r="C108" s="69">
        <v>2</v>
      </c>
      <c r="D108" s="79">
        <v>0</v>
      </c>
      <c r="E108" s="79">
        <v>0</v>
      </c>
      <c r="F108" s="79">
        <v>0</v>
      </c>
      <c r="G108" s="79">
        <v>0</v>
      </c>
      <c r="H108" s="79">
        <v>0</v>
      </c>
      <c r="I108" s="79">
        <v>0</v>
      </c>
      <c r="J108" s="79">
        <v>0</v>
      </c>
      <c r="K108" s="79">
        <v>2</v>
      </c>
      <c r="L108" s="79">
        <v>0</v>
      </c>
      <c r="M108" s="79">
        <v>0</v>
      </c>
    </row>
    <row r="109" spans="1:13" ht="15.75" x14ac:dyDescent="0.25">
      <c r="A109" s="68" t="s">
        <v>865</v>
      </c>
      <c r="B109" s="461" t="s">
        <v>3</v>
      </c>
      <c r="C109" s="69">
        <v>3</v>
      </c>
      <c r="D109" s="79">
        <v>0</v>
      </c>
      <c r="E109" s="79">
        <v>0</v>
      </c>
      <c r="F109" s="79">
        <v>0</v>
      </c>
      <c r="G109" s="79">
        <v>0</v>
      </c>
      <c r="H109" s="79">
        <v>0</v>
      </c>
      <c r="I109" s="79">
        <v>2</v>
      </c>
      <c r="J109" s="79">
        <v>0</v>
      </c>
      <c r="K109" s="79">
        <v>0</v>
      </c>
      <c r="L109" s="79">
        <v>2</v>
      </c>
      <c r="M109" s="79">
        <v>1</v>
      </c>
    </row>
    <row r="110" spans="1:13" x14ac:dyDescent="0.25">
      <c r="A110" s="648" t="s">
        <v>350</v>
      </c>
      <c r="B110" s="68" t="s">
        <v>3</v>
      </c>
      <c r="C110" s="69">
        <v>46</v>
      </c>
      <c r="D110" s="69">
        <v>7</v>
      </c>
      <c r="E110" s="69">
        <v>2</v>
      </c>
      <c r="F110" s="69">
        <v>8</v>
      </c>
      <c r="G110" s="69">
        <v>5</v>
      </c>
      <c r="H110" s="69">
        <v>5</v>
      </c>
      <c r="I110" s="69">
        <v>2</v>
      </c>
      <c r="J110" s="69">
        <v>1</v>
      </c>
      <c r="K110" s="69">
        <v>4</v>
      </c>
      <c r="L110" s="69">
        <v>6</v>
      </c>
      <c r="M110" s="69">
        <v>6</v>
      </c>
    </row>
    <row r="111" spans="1:13" x14ac:dyDescent="0.25">
      <c r="A111" s="648"/>
      <c r="B111" s="322" t="s">
        <v>351</v>
      </c>
      <c r="C111" s="69">
        <v>30</v>
      </c>
      <c r="D111" s="79">
        <v>5</v>
      </c>
      <c r="E111" s="79">
        <v>1</v>
      </c>
      <c r="F111" s="79">
        <v>7</v>
      </c>
      <c r="G111" s="79">
        <v>4</v>
      </c>
      <c r="H111" s="79">
        <v>4</v>
      </c>
      <c r="I111" s="79">
        <v>1</v>
      </c>
      <c r="J111" s="79">
        <v>0</v>
      </c>
      <c r="K111" s="79">
        <v>0</v>
      </c>
      <c r="L111" s="79">
        <v>3</v>
      </c>
      <c r="M111" s="79">
        <v>5</v>
      </c>
    </row>
    <row r="112" spans="1:13" x14ac:dyDescent="0.25">
      <c r="A112" s="648"/>
      <c r="B112" s="322" t="s">
        <v>352</v>
      </c>
      <c r="C112" s="69">
        <v>16</v>
      </c>
      <c r="D112" s="79">
        <v>2</v>
      </c>
      <c r="E112" s="79">
        <v>1</v>
      </c>
      <c r="F112" s="79">
        <v>1</v>
      </c>
      <c r="G112" s="79">
        <v>1</v>
      </c>
      <c r="H112" s="79">
        <v>1</v>
      </c>
      <c r="I112" s="79">
        <v>1</v>
      </c>
      <c r="J112" s="79">
        <v>1</v>
      </c>
      <c r="K112" s="79">
        <v>4</v>
      </c>
      <c r="L112" s="79">
        <v>3</v>
      </c>
      <c r="M112" s="79">
        <v>1</v>
      </c>
    </row>
    <row r="113" spans="1:13" s="162" customFormat="1" x14ac:dyDescent="0.25">
      <c r="A113" s="655" t="s">
        <v>725</v>
      </c>
      <c r="B113" s="460" t="s">
        <v>3</v>
      </c>
      <c r="C113" s="460">
        <v>41</v>
      </c>
      <c r="D113" s="263">
        <v>2</v>
      </c>
      <c r="E113" s="263">
        <v>2</v>
      </c>
      <c r="F113" s="263">
        <v>3</v>
      </c>
      <c r="G113" s="263">
        <v>3</v>
      </c>
      <c r="H113" s="263">
        <v>4</v>
      </c>
      <c r="I113" s="263">
        <v>2</v>
      </c>
      <c r="J113" s="263">
        <v>5</v>
      </c>
      <c r="K113" s="263">
        <v>10</v>
      </c>
      <c r="L113" s="263">
        <v>4</v>
      </c>
      <c r="M113" s="263">
        <v>6</v>
      </c>
    </row>
    <row r="114" spans="1:13" s="162" customFormat="1" x14ac:dyDescent="0.25">
      <c r="A114" s="656"/>
      <c r="B114" s="263" t="s">
        <v>437</v>
      </c>
      <c r="C114" s="460">
        <v>2</v>
      </c>
      <c r="D114" s="263">
        <v>0</v>
      </c>
      <c r="E114" s="263">
        <v>0</v>
      </c>
      <c r="F114" s="263">
        <v>0</v>
      </c>
      <c r="G114" s="263">
        <v>0</v>
      </c>
      <c r="H114" s="263">
        <v>0</v>
      </c>
      <c r="I114" s="263">
        <v>0</v>
      </c>
      <c r="J114" s="263">
        <v>0</v>
      </c>
      <c r="K114" s="263">
        <v>1</v>
      </c>
      <c r="L114" s="263">
        <v>1</v>
      </c>
      <c r="M114" s="263">
        <v>0</v>
      </c>
    </row>
    <row r="115" spans="1:13" s="162" customFormat="1" x14ac:dyDescent="0.25">
      <c r="A115" s="656"/>
      <c r="B115" s="263" t="s">
        <v>317</v>
      </c>
      <c r="C115" s="460">
        <v>4</v>
      </c>
      <c r="D115" s="263">
        <v>0</v>
      </c>
      <c r="E115" s="263">
        <v>0</v>
      </c>
      <c r="F115" s="263">
        <v>0</v>
      </c>
      <c r="G115" s="263">
        <v>0</v>
      </c>
      <c r="H115" s="263">
        <v>0</v>
      </c>
      <c r="I115" s="263">
        <v>0</v>
      </c>
      <c r="J115" s="263">
        <v>2</v>
      </c>
      <c r="K115" s="263">
        <v>2</v>
      </c>
      <c r="L115" s="263">
        <v>0</v>
      </c>
      <c r="M115" s="263">
        <v>0</v>
      </c>
    </row>
    <row r="116" spans="1:13" s="162" customFormat="1" x14ac:dyDescent="0.25">
      <c r="A116" s="656"/>
      <c r="B116" s="263" t="s">
        <v>318</v>
      </c>
      <c r="C116" s="460">
        <v>4</v>
      </c>
      <c r="D116" s="263">
        <v>0</v>
      </c>
      <c r="E116" s="263">
        <v>0</v>
      </c>
      <c r="F116" s="263">
        <v>1</v>
      </c>
      <c r="G116" s="263">
        <v>0</v>
      </c>
      <c r="H116" s="263">
        <v>2</v>
      </c>
      <c r="I116" s="263">
        <v>0</v>
      </c>
      <c r="J116" s="263">
        <v>1</v>
      </c>
      <c r="K116" s="263">
        <v>0</v>
      </c>
      <c r="L116" s="263">
        <v>0</v>
      </c>
      <c r="M116" s="263">
        <v>0</v>
      </c>
    </row>
    <row r="117" spans="1:13" s="162" customFormat="1" x14ac:dyDescent="0.25">
      <c r="A117" s="656"/>
      <c r="B117" s="263" t="s">
        <v>319</v>
      </c>
      <c r="C117" s="460">
        <v>2</v>
      </c>
      <c r="D117" s="263">
        <v>0</v>
      </c>
      <c r="E117" s="263">
        <v>0</v>
      </c>
      <c r="F117" s="263">
        <v>0</v>
      </c>
      <c r="G117" s="263">
        <v>0</v>
      </c>
      <c r="H117" s="263">
        <v>0</v>
      </c>
      <c r="I117" s="263">
        <v>1</v>
      </c>
      <c r="J117" s="263">
        <v>0</v>
      </c>
      <c r="K117" s="263">
        <v>0</v>
      </c>
      <c r="L117" s="263">
        <v>0</v>
      </c>
      <c r="M117" s="263">
        <v>1</v>
      </c>
    </row>
    <row r="118" spans="1:13" s="162" customFormat="1" x14ac:dyDescent="0.25">
      <c r="A118" s="656"/>
      <c r="B118" s="263" t="s">
        <v>321</v>
      </c>
      <c r="C118" s="460">
        <v>1</v>
      </c>
      <c r="D118" s="263">
        <v>0</v>
      </c>
      <c r="E118" s="263">
        <v>0</v>
      </c>
      <c r="F118" s="263">
        <v>0</v>
      </c>
      <c r="G118" s="263">
        <v>0</v>
      </c>
      <c r="H118" s="263">
        <v>0</v>
      </c>
      <c r="I118" s="263">
        <v>0</v>
      </c>
      <c r="J118" s="263">
        <v>0</v>
      </c>
      <c r="K118" s="263">
        <v>0</v>
      </c>
      <c r="L118" s="263">
        <v>0</v>
      </c>
      <c r="M118" s="263">
        <v>1</v>
      </c>
    </row>
    <row r="119" spans="1:13" s="162" customFormat="1" x14ac:dyDescent="0.25">
      <c r="A119" s="656"/>
      <c r="B119" s="263" t="s">
        <v>327</v>
      </c>
      <c r="C119" s="460">
        <v>3</v>
      </c>
      <c r="D119" s="263">
        <v>0</v>
      </c>
      <c r="E119" s="263">
        <v>0</v>
      </c>
      <c r="F119" s="263">
        <v>0</v>
      </c>
      <c r="G119" s="263">
        <v>0</v>
      </c>
      <c r="H119" s="263">
        <v>0</v>
      </c>
      <c r="I119" s="263">
        <v>1</v>
      </c>
      <c r="J119" s="263">
        <v>1</v>
      </c>
      <c r="K119" s="263">
        <v>0</v>
      </c>
      <c r="L119" s="263">
        <v>0</v>
      </c>
      <c r="M119" s="263">
        <v>1</v>
      </c>
    </row>
    <row r="120" spans="1:13" s="162" customFormat="1" x14ac:dyDescent="0.25">
      <c r="A120" s="656"/>
      <c r="B120" s="263" t="s">
        <v>322</v>
      </c>
      <c r="C120" s="460">
        <v>5</v>
      </c>
      <c r="D120" s="263">
        <v>2</v>
      </c>
      <c r="E120" s="263">
        <v>1</v>
      </c>
      <c r="F120" s="263">
        <v>0</v>
      </c>
      <c r="G120" s="263">
        <v>0</v>
      </c>
      <c r="H120" s="263">
        <v>1</v>
      </c>
      <c r="I120" s="263">
        <v>0</v>
      </c>
      <c r="J120" s="263">
        <v>0</v>
      </c>
      <c r="K120" s="263">
        <v>0</v>
      </c>
      <c r="L120" s="263">
        <v>0</v>
      </c>
      <c r="M120" s="263">
        <v>1</v>
      </c>
    </row>
    <row r="121" spans="1:13" s="162" customFormat="1" x14ac:dyDescent="0.25">
      <c r="A121" s="656"/>
      <c r="B121" s="263" t="s">
        <v>323</v>
      </c>
      <c r="C121" s="460">
        <v>5</v>
      </c>
      <c r="D121" s="263">
        <v>0</v>
      </c>
      <c r="E121" s="263">
        <v>1</v>
      </c>
      <c r="F121" s="263">
        <v>1</v>
      </c>
      <c r="G121" s="263">
        <v>1</v>
      </c>
      <c r="H121" s="263">
        <v>0</v>
      </c>
      <c r="I121" s="263">
        <v>0</v>
      </c>
      <c r="J121" s="263">
        <v>0</v>
      </c>
      <c r="K121" s="263">
        <v>1</v>
      </c>
      <c r="L121" s="263">
        <v>0</v>
      </c>
      <c r="M121" s="263">
        <v>1</v>
      </c>
    </row>
    <row r="122" spans="1:13" s="162" customFormat="1" x14ac:dyDescent="0.25">
      <c r="A122" s="656"/>
      <c r="B122" s="263" t="s">
        <v>324</v>
      </c>
      <c r="C122" s="460">
        <v>10</v>
      </c>
      <c r="D122" s="263">
        <v>0</v>
      </c>
      <c r="E122" s="263">
        <v>0</v>
      </c>
      <c r="F122" s="263">
        <v>0</v>
      </c>
      <c r="G122" s="263">
        <v>0</v>
      </c>
      <c r="H122" s="263">
        <v>0</v>
      </c>
      <c r="I122" s="263">
        <v>0</v>
      </c>
      <c r="J122" s="263">
        <v>1</v>
      </c>
      <c r="K122" s="263">
        <v>6</v>
      </c>
      <c r="L122" s="263">
        <v>2</v>
      </c>
      <c r="M122" s="263">
        <v>1</v>
      </c>
    </row>
    <row r="123" spans="1:13" s="162" customFormat="1" x14ac:dyDescent="0.25">
      <c r="A123" s="656"/>
      <c r="B123" s="263" t="s">
        <v>849</v>
      </c>
      <c r="C123" s="460">
        <v>4</v>
      </c>
      <c r="D123" s="263">
        <v>0</v>
      </c>
      <c r="E123" s="263">
        <v>0</v>
      </c>
      <c r="F123" s="263">
        <v>1</v>
      </c>
      <c r="G123" s="263">
        <v>2</v>
      </c>
      <c r="H123" s="263">
        <v>1</v>
      </c>
      <c r="I123" s="263">
        <v>0</v>
      </c>
      <c r="J123" s="263">
        <v>0</v>
      </c>
      <c r="K123" s="263">
        <v>0</v>
      </c>
      <c r="L123" s="263">
        <v>0</v>
      </c>
      <c r="M123" s="263">
        <v>0</v>
      </c>
    </row>
    <row r="124" spans="1:13" s="162" customFormat="1" x14ac:dyDescent="0.25">
      <c r="A124" s="657"/>
      <c r="B124" s="263" t="s">
        <v>325</v>
      </c>
      <c r="C124" s="460">
        <v>1</v>
      </c>
      <c r="D124" s="263">
        <v>0</v>
      </c>
      <c r="E124" s="263">
        <v>0</v>
      </c>
      <c r="F124" s="263">
        <v>0</v>
      </c>
      <c r="G124" s="263">
        <v>0</v>
      </c>
      <c r="H124" s="263">
        <v>0</v>
      </c>
      <c r="I124" s="263">
        <v>0</v>
      </c>
      <c r="J124" s="263">
        <v>0</v>
      </c>
      <c r="K124" s="263">
        <v>0</v>
      </c>
      <c r="L124" s="263">
        <v>1</v>
      </c>
      <c r="M124" s="263">
        <v>0</v>
      </c>
    </row>
    <row r="125" spans="1:13" x14ac:dyDescent="0.25">
      <c r="A125" s="648" t="s">
        <v>353</v>
      </c>
      <c r="B125" s="68" t="s">
        <v>3</v>
      </c>
      <c r="C125" s="69">
        <f>SUM(C126,C127,C128,C129,C130,C131,C132,C133,C135,C134,C136,C137,C138)</f>
        <v>7</v>
      </c>
      <c r="D125" s="69">
        <v>1</v>
      </c>
      <c r="E125" s="69">
        <v>0</v>
      </c>
      <c r="F125" s="69">
        <v>0</v>
      </c>
      <c r="G125" s="69">
        <v>0</v>
      </c>
      <c r="H125" s="69">
        <v>0</v>
      </c>
      <c r="I125" s="69">
        <v>1</v>
      </c>
      <c r="J125" s="69">
        <v>1</v>
      </c>
      <c r="K125" s="69">
        <v>3</v>
      </c>
      <c r="L125" s="69">
        <v>0</v>
      </c>
      <c r="M125" s="69">
        <v>0</v>
      </c>
    </row>
    <row r="126" spans="1:13" ht="15.75" x14ac:dyDescent="0.25">
      <c r="A126" s="648"/>
      <c r="B126" s="322" t="s">
        <v>857</v>
      </c>
      <c r="C126" s="69">
        <v>0</v>
      </c>
      <c r="D126" s="79" t="s">
        <v>297</v>
      </c>
      <c r="E126" s="79" t="s">
        <v>297</v>
      </c>
      <c r="F126" s="79" t="s">
        <v>297</v>
      </c>
      <c r="G126" s="79" t="s">
        <v>297</v>
      </c>
      <c r="H126" s="79" t="s">
        <v>297</v>
      </c>
      <c r="I126" s="79">
        <v>0</v>
      </c>
      <c r="J126" s="79">
        <v>0</v>
      </c>
      <c r="K126" s="79">
        <v>0</v>
      </c>
      <c r="L126" s="79">
        <v>0</v>
      </c>
      <c r="M126" s="79">
        <v>0</v>
      </c>
    </row>
    <row r="127" spans="1:13" x14ac:dyDescent="0.25">
      <c r="A127" s="654"/>
      <c r="B127" s="322" t="s">
        <v>317</v>
      </c>
      <c r="C127" s="69">
        <v>0</v>
      </c>
      <c r="D127" s="79">
        <v>0</v>
      </c>
      <c r="E127" s="79">
        <v>0</v>
      </c>
      <c r="F127" s="79">
        <v>0</v>
      </c>
      <c r="G127" s="79">
        <v>0</v>
      </c>
      <c r="H127" s="79">
        <v>0</v>
      </c>
      <c r="I127" s="79">
        <v>0</v>
      </c>
      <c r="J127" s="79">
        <v>0</v>
      </c>
      <c r="K127" s="79">
        <v>0</v>
      </c>
      <c r="L127" s="79">
        <v>0</v>
      </c>
      <c r="M127" s="79">
        <v>0</v>
      </c>
    </row>
    <row r="128" spans="1:13" x14ac:dyDescent="0.25">
      <c r="A128" s="654"/>
      <c r="B128" s="322" t="s">
        <v>318</v>
      </c>
      <c r="C128" s="69">
        <v>0</v>
      </c>
      <c r="D128" s="79">
        <v>0</v>
      </c>
      <c r="E128" s="79">
        <v>0</v>
      </c>
      <c r="F128" s="79">
        <v>0</v>
      </c>
      <c r="G128" s="79">
        <v>0</v>
      </c>
      <c r="H128" s="79">
        <v>0</v>
      </c>
      <c r="I128" s="79">
        <v>0</v>
      </c>
      <c r="J128" s="79">
        <v>0</v>
      </c>
      <c r="K128" s="79">
        <v>0</v>
      </c>
      <c r="L128" s="79">
        <v>0</v>
      </c>
      <c r="M128" s="79">
        <v>0</v>
      </c>
    </row>
    <row r="129" spans="1:13" x14ac:dyDescent="0.25">
      <c r="A129" s="654"/>
      <c r="B129" s="322" t="s">
        <v>354</v>
      </c>
      <c r="C129" s="69">
        <v>0</v>
      </c>
      <c r="D129" s="79">
        <v>0</v>
      </c>
      <c r="E129" s="79">
        <v>0</v>
      </c>
      <c r="F129" s="79">
        <v>0</v>
      </c>
      <c r="G129" s="79">
        <v>0</v>
      </c>
      <c r="H129" s="79">
        <v>0</v>
      </c>
      <c r="I129" s="79">
        <v>0</v>
      </c>
      <c r="J129" s="79">
        <v>0</v>
      </c>
      <c r="K129" s="79">
        <v>0</v>
      </c>
      <c r="L129" s="79">
        <v>0</v>
      </c>
      <c r="M129" s="79">
        <v>0</v>
      </c>
    </row>
    <row r="130" spans="1:13" x14ac:dyDescent="0.25">
      <c r="A130" s="654"/>
      <c r="B130" s="322" t="s">
        <v>319</v>
      </c>
      <c r="C130" s="69">
        <v>1</v>
      </c>
      <c r="D130" s="79">
        <v>0</v>
      </c>
      <c r="E130" s="79">
        <v>0</v>
      </c>
      <c r="F130" s="79">
        <v>0</v>
      </c>
      <c r="G130" s="79">
        <v>0</v>
      </c>
      <c r="H130" s="79">
        <v>0</v>
      </c>
      <c r="I130" s="79">
        <v>1</v>
      </c>
      <c r="J130" s="79">
        <v>0</v>
      </c>
      <c r="K130" s="79">
        <v>0</v>
      </c>
      <c r="L130" s="79">
        <v>0</v>
      </c>
      <c r="M130" s="79">
        <v>0</v>
      </c>
    </row>
    <row r="131" spans="1:13" ht="15.75" x14ac:dyDescent="0.25">
      <c r="A131" s="654"/>
      <c r="B131" s="322" t="s">
        <v>858</v>
      </c>
      <c r="C131" s="69">
        <v>0</v>
      </c>
      <c r="D131" s="79" t="s">
        <v>297</v>
      </c>
      <c r="E131" s="79" t="s">
        <v>297</v>
      </c>
      <c r="F131" s="79" t="s">
        <v>297</v>
      </c>
      <c r="G131" s="79" t="s">
        <v>297</v>
      </c>
      <c r="H131" s="79" t="s">
        <v>297</v>
      </c>
      <c r="I131" s="79">
        <v>0</v>
      </c>
      <c r="J131" s="79">
        <v>0</v>
      </c>
      <c r="K131" s="79">
        <v>0</v>
      </c>
      <c r="L131" s="79">
        <v>0</v>
      </c>
      <c r="M131" s="79">
        <v>0</v>
      </c>
    </row>
    <row r="132" spans="1:13" x14ac:dyDescent="0.25">
      <c r="A132" s="654"/>
      <c r="B132" s="322" t="s">
        <v>321</v>
      </c>
      <c r="C132" s="69">
        <v>0</v>
      </c>
      <c r="D132" s="79">
        <v>0</v>
      </c>
      <c r="E132" s="79">
        <v>0</v>
      </c>
      <c r="F132" s="79">
        <v>0</v>
      </c>
      <c r="G132" s="79">
        <v>0</v>
      </c>
      <c r="H132" s="79">
        <v>0</v>
      </c>
      <c r="I132" s="79">
        <v>0</v>
      </c>
      <c r="J132" s="79">
        <v>0</v>
      </c>
      <c r="K132" s="79">
        <v>0</v>
      </c>
      <c r="L132" s="79">
        <v>0</v>
      </c>
      <c r="M132" s="79">
        <v>0</v>
      </c>
    </row>
    <row r="133" spans="1:13" x14ac:dyDescent="0.25">
      <c r="A133" s="654"/>
      <c r="B133" s="322" t="s">
        <v>322</v>
      </c>
      <c r="C133" s="69">
        <v>1</v>
      </c>
      <c r="D133" s="79">
        <v>1</v>
      </c>
      <c r="E133" s="79">
        <v>0</v>
      </c>
      <c r="F133" s="79">
        <v>0</v>
      </c>
      <c r="G133" s="79">
        <v>0</v>
      </c>
      <c r="H133" s="79">
        <v>0</v>
      </c>
      <c r="I133" s="79">
        <v>0</v>
      </c>
      <c r="J133" s="79">
        <v>0</v>
      </c>
      <c r="K133" s="79">
        <v>0</v>
      </c>
      <c r="L133" s="79">
        <v>0</v>
      </c>
      <c r="M133" s="79">
        <v>0</v>
      </c>
    </row>
    <row r="134" spans="1:13" x14ac:dyDescent="0.25">
      <c r="A134" s="654"/>
      <c r="B134" s="322" t="s">
        <v>323</v>
      </c>
      <c r="C134" s="69">
        <v>0</v>
      </c>
      <c r="D134" s="79">
        <v>0</v>
      </c>
      <c r="E134" s="79">
        <v>0</v>
      </c>
      <c r="F134" s="79">
        <v>0</v>
      </c>
      <c r="G134" s="79">
        <v>0</v>
      </c>
      <c r="H134" s="79">
        <v>0</v>
      </c>
      <c r="I134" s="79">
        <v>0</v>
      </c>
      <c r="J134" s="79">
        <v>0</v>
      </c>
      <c r="K134" s="79">
        <v>0</v>
      </c>
      <c r="L134" s="79">
        <v>0</v>
      </c>
      <c r="M134" s="79">
        <v>0</v>
      </c>
    </row>
    <row r="135" spans="1:13" x14ac:dyDescent="0.25">
      <c r="A135" s="654"/>
      <c r="B135" s="322" t="s">
        <v>657</v>
      </c>
      <c r="C135" s="69">
        <v>4</v>
      </c>
      <c r="D135" s="79">
        <v>0</v>
      </c>
      <c r="E135" s="79">
        <v>0</v>
      </c>
      <c r="F135" s="79">
        <v>0</v>
      </c>
      <c r="G135" s="79">
        <v>0</v>
      </c>
      <c r="H135" s="79">
        <v>0</v>
      </c>
      <c r="I135" s="79">
        <v>0</v>
      </c>
      <c r="J135" s="79">
        <v>0</v>
      </c>
      <c r="K135" s="79">
        <v>3</v>
      </c>
      <c r="L135" s="79">
        <v>0</v>
      </c>
      <c r="M135" s="79">
        <v>1</v>
      </c>
    </row>
    <row r="136" spans="1:13" x14ac:dyDescent="0.25">
      <c r="A136" s="654"/>
      <c r="B136" s="322" t="s">
        <v>325</v>
      </c>
      <c r="C136" s="69">
        <v>0</v>
      </c>
      <c r="D136" s="79">
        <v>0</v>
      </c>
      <c r="E136" s="79">
        <v>0</v>
      </c>
      <c r="F136" s="79">
        <v>0</v>
      </c>
      <c r="G136" s="79">
        <v>0</v>
      </c>
      <c r="H136" s="79">
        <v>0</v>
      </c>
      <c r="I136" s="79">
        <v>0</v>
      </c>
      <c r="J136" s="79">
        <v>0</v>
      </c>
      <c r="K136" s="79">
        <v>0</v>
      </c>
      <c r="L136" s="79">
        <v>0</v>
      </c>
      <c r="M136" s="79">
        <v>0</v>
      </c>
    </row>
    <row r="137" spans="1:13" x14ac:dyDescent="0.25">
      <c r="A137" s="654"/>
      <c r="B137" s="322" t="s">
        <v>326</v>
      </c>
      <c r="C137" s="69">
        <v>1</v>
      </c>
      <c r="D137" s="79">
        <v>0</v>
      </c>
      <c r="E137" s="79">
        <v>0</v>
      </c>
      <c r="F137" s="79">
        <v>0</v>
      </c>
      <c r="G137" s="79">
        <v>0</v>
      </c>
      <c r="H137" s="79">
        <v>0</v>
      </c>
      <c r="I137" s="79">
        <v>0</v>
      </c>
      <c r="J137" s="79">
        <v>1</v>
      </c>
      <c r="K137" s="79">
        <v>0</v>
      </c>
      <c r="L137" s="79">
        <v>0</v>
      </c>
      <c r="M137" s="79">
        <v>0</v>
      </c>
    </row>
    <row r="138" spans="1:13" x14ac:dyDescent="0.25">
      <c r="A138" s="654"/>
      <c r="B138" s="322" t="s">
        <v>327</v>
      </c>
      <c r="C138" s="69">
        <v>0</v>
      </c>
      <c r="D138" s="79">
        <v>0</v>
      </c>
      <c r="E138" s="79">
        <v>0</v>
      </c>
      <c r="F138" s="79">
        <v>0</v>
      </c>
      <c r="G138" s="79">
        <v>0</v>
      </c>
      <c r="H138" s="79">
        <v>0</v>
      </c>
      <c r="I138" s="79">
        <v>0</v>
      </c>
      <c r="J138" s="79">
        <v>0</v>
      </c>
      <c r="K138" s="79">
        <v>0</v>
      </c>
      <c r="L138" s="79">
        <v>0</v>
      </c>
      <c r="M138" s="79">
        <v>0</v>
      </c>
    </row>
    <row r="139" spans="1:13" x14ac:dyDescent="0.25">
      <c r="A139" s="648" t="s">
        <v>356</v>
      </c>
      <c r="B139" s="68" t="s">
        <v>3</v>
      </c>
      <c r="C139" s="69">
        <f>SUM(C140,C141,C142,C143)</f>
        <v>0</v>
      </c>
      <c r="D139" s="69">
        <v>0</v>
      </c>
      <c r="E139" s="69">
        <v>0</v>
      </c>
      <c r="F139" s="69">
        <v>0</v>
      </c>
      <c r="G139" s="69">
        <v>0</v>
      </c>
      <c r="H139" s="69">
        <v>0</v>
      </c>
      <c r="I139" s="69">
        <v>0</v>
      </c>
      <c r="J139" s="69">
        <v>0</v>
      </c>
      <c r="K139" s="69">
        <v>0</v>
      </c>
      <c r="L139" s="69">
        <v>0</v>
      </c>
      <c r="M139" s="69">
        <v>0</v>
      </c>
    </row>
    <row r="140" spans="1:13" x14ac:dyDescent="0.25">
      <c r="A140" s="648"/>
      <c r="B140" s="322" t="s">
        <v>318</v>
      </c>
      <c r="C140" s="69">
        <v>0</v>
      </c>
      <c r="D140" s="79">
        <v>0</v>
      </c>
      <c r="E140" s="79">
        <v>0</v>
      </c>
      <c r="F140" s="79">
        <v>0</v>
      </c>
      <c r="G140" s="79">
        <v>0</v>
      </c>
      <c r="H140" s="79">
        <v>0</v>
      </c>
      <c r="I140" s="79">
        <v>0</v>
      </c>
      <c r="J140" s="79">
        <v>0</v>
      </c>
      <c r="K140" s="79">
        <v>0</v>
      </c>
      <c r="L140" s="79">
        <v>0</v>
      </c>
      <c r="M140" s="79">
        <v>0</v>
      </c>
    </row>
    <row r="141" spans="1:13" ht="15.75" x14ac:dyDescent="0.25">
      <c r="A141" s="648"/>
      <c r="B141" s="322" t="s">
        <v>866</v>
      </c>
      <c r="C141" s="69">
        <v>0</v>
      </c>
      <c r="D141" s="79" t="s">
        <v>297</v>
      </c>
      <c r="E141" s="79" t="s">
        <v>297</v>
      </c>
      <c r="F141" s="79" t="s">
        <v>297</v>
      </c>
      <c r="G141" s="79" t="s">
        <v>297</v>
      </c>
      <c r="H141" s="79" t="s">
        <v>297</v>
      </c>
      <c r="I141" s="79">
        <v>0</v>
      </c>
      <c r="J141" s="79">
        <v>0</v>
      </c>
      <c r="K141" s="79">
        <v>0</v>
      </c>
      <c r="L141" s="79">
        <v>0</v>
      </c>
      <c r="M141" s="79">
        <v>0</v>
      </c>
    </row>
    <row r="142" spans="1:13" ht="15.75" x14ac:dyDescent="0.25">
      <c r="A142" s="648"/>
      <c r="B142" s="322" t="s">
        <v>867</v>
      </c>
      <c r="C142" s="69">
        <v>0</v>
      </c>
      <c r="D142" s="79" t="s">
        <v>297</v>
      </c>
      <c r="E142" s="79" t="s">
        <v>297</v>
      </c>
      <c r="F142" s="79" t="s">
        <v>297</v>
      </c>
      <c r="G142" s="79" t="s">
        <v>297</v>
      </c>
      <c r="H142" s="79" t="s">
        <v>297</v>
      </c>
      <c r="I142" s="79">
        <v>0</v>
      </c>
      <c r="J142" s="79">
        <v>0</v>
      </c>
      <c r="K142" s="79">
        <v>0</v>
      </c>
      <c r="L142" s="79">
        <v>0</v>
      </c>
      <c r="M142" s="79">
        <v>0</v>
      </c>
    </row>
    <row r="143" spans="1:13" x14ac:dyDescent="0.25">
      <c r="A143" s="648"/>
      <c r="B143" s="322" t="s">
        <v>323</v>
      </c>
      <c r="C143" s="69">
        <v>0</v>
      </c>
      <c r="D143" s="79">
        <v>0</v>
      </c>
      <c r="E143" s="79">
        <v>0</v>
      </c>
      <c r="F143" s="79">
        <v>0</v>
      </c>
      <c r="G143" s="79">
        <v>0</v>
      </c>
      <c r="H143" s="79">
        <v>0</v>
      </c>
      <c r="I143" s="79">
        <v>0</v>
      </c>
      <c r="J143" s="79">
        <v>0</v>
      </c>
      <c r="K143" s="79">
        <v>0</v>
      </c>
      <c r="L143" s="79">
        <v>0</v>
      </c>
      <c r="M143" s="79">
        <v>0</v>
      </c>
    </row>
    <row r="144" spans="1:13" ht="19.5" customHeight="1" x14ac:dyDescent="0.25">
      <c r="A144" s="323" t="s">
        <v>868</v>
      </c>
      <c r="B144" s="83" t="s">
        <v>3</v>
      </c>
      <c r="C144" s="168">
        <v>11</v>
      </c>
      <c r="D144" s="69" t="s">
        <v>297</v>
      </c>
      <c r="E144" s="103" t="s">
        <v>297</v>
      </c>
      <c r="F144" s="103" t="s">
        <v>297</v>
      </c>
      <c r="G144" s="103" t="s">
        <v>297</v>
      </c>
      <c r="H144" s="103" t="s">
        <v>297</v>
      </c>
      <c r="I144" s="103">
        <v>1</v>
      </c>
      <c r="J144" s="103">
        <v>1</v>
      </c>
      <c r="K144" s="103">
        <v>2</v>
      </c>
      <c r="L144" s="103">
        <v>6</v>
      </c>
      <c r="M144" s="103">
        <v>1</v>
      </c>
    </row>
    <row r="145" spans="1:13" x14ac:dyDescent="0.25">
      <c r="A145" s="648" t="s">
        <v>869</v>
      </c>
      <c r="B145" s="68" t="s">
        <v>3</v>
      </c>
      <c r="C145" s="69">
        <f>SUM(C146,C147,C148,C149,C150)</f>
        <v>29</v>
      </c>
      <c r="D145" s="69" t="s">
        <v>297</v>
      </c>
      <c r="E145" s="69" t="s">
        <v>297</v>
      </c>
      <c r="F145" s="69" t="s">
        <v>297</v>
      </c>
      <c r="G145" s="69" t="s">
        <v>297</v>
      </c>
      <c r="H145" s="69" t="s">
        <v>297</v>
      </c>
      <c r="I145" s="69">
        <v>9</v>
      </c>
      <c r="J145" s="69">
        <v>2</v>
      </c>
      <c r="K145" s="69">
        <v>11</v>
      </c>
      <c r="L145" s="69">
        <v>4</v>
      </c>
      <c r="M145" s="69">
        <v>4</v>
      </c>
    </row>
    <row r="146" spans="1:13" ht="15.75" x14ac:dyDescent="0.25">
      <c r="A146" s="648"/>
      <c r="B146" s="322" t="s">
        <v>857</v>
      </c>
      <c r="C146" s="69">
        <v>5</v>
      </c>
      <c r="D146" s="79" t="s">
        <v>297</v>
      </c>
      <c r="E146" s="79" t="s">
        <v>297</v>
      </c>
      <c r="F146" s="79" t="s">
        <v>297</v>
      </c>
      <c r="G146" s="79" t="s">
        <v>297</v>
      </c>
      <c r="H146" s="79" t="s">
        <v>297</v>
      </c>
      <c r="I146" s="79">
        <v>0</v>
      </c>
      <c r="J146" s="79">
        <v>0</v>
      </c>
      <c r="K146" s="79">
        <v>5</v>
      </c>
      <c r="L146" s="79">
        <v>0</v>
      </c>
      <c r="M146" s="79">
        <v>0</v>
      </c>
    </row>
    <row r="147" spans="1:13" ht="15.75" x14ac:dyDescent="0.25">
      <c r="A147" s="648"/>
      <c r="B147" s="322" t="s">
        <v>870</v>
      </c>
      <c r="C147" s="69">
        <v>9</v>
      </c>
      <c r="D147" s="79" t="s">
        <v>297</v>
      </c>
      <c r="E147" s="79" t="s">
        <v>297</v>
      </c>
      <c r="F147" s="79" t="s">
        <v>297</v>
      </c>
      <c r="G147" s="79" t="s">
        <v>297</v>
      </c>
      <c r="H147" s="79" t="s">
        <v>297</v>
      </c>
      <c r="I147" s="79">
        <v>2</v>
      </c>
      <c r="J147" s="79">
        <v>0</v>
      </c>
      <c r="K147" s="79">
        <v>4</v>
      </c>
      <c r="L147" s="79">
        <v>1</v>
      </c>
      <c r="M147" s="79">
        <v>2</v>
      </c>
    </row>
    <row r="148" spans="1:13" ht="15.75" x14ac:dyDescent="0.25">
      <c r="A148" s="648"/>
      <c r="B148" s="322" t="s">
        <v>858</v>
      </c>
      <c r="C148" s="69">
        <v>0</v>
      </c>
      <c r="D148" s="79" t="s">
        <v>297</v>
      </c>
      <c r="E148" s="79" t="s">
        <v>297</v>
      </c>
      <c r="F148" s="79" t="s">
        <v>297</v>
      </c>
      <c r="G148" s="79" t="s">
        <v>297</v>
      </c>
      <c r="H148" s="79" t="s">
        <v>297</v>
      </c>
      <c r="I148" s="79">
        <v>0</v>
      </c>
      <c r="J148" s="79">
        <v>0</v>
      </c>
      <c r="K148" s="79">
        <v>0</v>
      </c>
      <c r="L148" s="79">
        <v>0</v>
      </c>
      <c r="M148" s="79">
        <v>0</v>
      </c>
    </row>
    <row r="149" spans="1:13" ht="15.75" x14ac:dyDescent="0.25">
      <c r="A149" s="648"/>
      <c r="B149" s="322" t="s">
        <v>871</v>
      </c>
      <c r="C149" s="69">
        <v>13</v>
      </c>
      <c r="D149" s="79" t="s">
        <v>297</v>
      </c>
      <c r="E149" s="79" t="s">
        <v>297</v>
      </c>
      <c r="F149" s="79" t="s">
        <v>297</v>
      </c>
      <c r="G149" s="79" t="s">
        <v>297</v>
      </c>
      <c r="H149" s="79" t="s">
        <v>297</v>
      </c>
      <c r="I149" s="79">
        <v>6</v>
      </c>
      <c r="J149" s="79">
        <v>2</v>
      </c>
      <c r="K149" s="79">
        <v>2</v>
      </c>
      <c r="L149" s="79">
        <v>3</v>
      </c>
      <c r="M149" s="79">
        <v>0</v>
      </c>
    </row>
    <row r="150" spans="1:13" ht="15.75" x14ac:dyDescent="0.25">
      <c r="A150" s="648"/>
      <c r="B150" s="322" t="s">
        <v>872</v>
      </c>
      <c r="C150" s="69">
        <v>2</v>
      </c>
      <c r="D150" s="79" t="s">
        <v>297</v>
      </c>
      <c r="E150" s="79" t="s">
        <v>297</v>
      </c>
      <c r="F150" s="79" t="s">
        <v>297</v>
      </c>
      <c r="G150" s="79" t="s">
        <v>297</v>
      </c>
      <c r="H150" s="79" t="s">
        <v>297</v>
      </c>
      <c r="I150" s="79">
        <v>1</v>
      </c>
      <c r="J150" s="79">
        <v>0</v>
      </c>
      <c r="K150" s="79">
        <v>0</v>
      </c>
      <c r="L150" s="79">
        <v>0</v>
      </c>
      <c r="M150" s="79">
        <v>1</v>
      </c>
    </row>
    <row r="151" spans="1:13" x14ac:dyDescent="0.25">
      <c r="A151" s="68" t="s">
        <v>361</v>
      </c>
      <c r="B151" s="68" t="s">
        <v>3</v>
      </c>
      <c r="C151" s="69">
        <v>8</v>
      </c>
      <c r="D151" s="69">
        <v>0</v>
      </c>
      <c r="E151" s="69">
        <v>1</v>
      </c>
      <c r="F151" s="69">
        <v>4</v>
      </c>
      <c r="G151" s="69">
        <v>0</v>
      </c>
      <c r="H151" s="69">
        <v>1</v>
      </c>
      <c r="I151" s="69">
        <v>0</v>
      </c>
      <c r="J151" s="69">
        <v>0</v>
      </c>
      <c r="K151" s="69">
        <v>0</v>
      </c>
      <c r="L151" s="69">
        <v>0</v>
      </c>
      <c r="M151" s="69">
        <v>2</v>
      </c>
    </row>
    <row r="152" spans="1:13" x14ac:dyDescent="0.25">
      <c r="A152" s="458" t="s">
        <v>363</v>
      </c>
      <c r="B152" s="458"/>
      <c r="C152" s="458"/>
      <c r="D152" s="458"/>
      <c r="E152" s="458"/>
      <c r="F152" s="458"/>
      <c r="G152" s="458"/>
      <c r="H152" s="458"/>
      <c r="I152" s="458"/>
      <c r="J152" s="458"/>
      <c r="K152" s="458"/>
      <c r="L152"/>
    </row>
    <row r="153" spans="1:13" x14ac:dyDescent="0.25">
      <c r="A153" s="459" t="s">
        <v>364</v>
      </c>
      <c r="B153" s="459"/>
      <c r="C153" s="459"/>
      <c r="D153" s="459"/>
      <c r="E153" s="459"/>
      <c r="F153" s="459"/>
      <c r="G153" s="459"/>
      <c r="H153" s="459"/>
      <c r="I153" s="459"/>
      <c r="J153" s="459"/>
      <c r="K153" s="459"/>
      <c r="L153"/>
    </row>
    <row r="154" spans="1:13" x14ac:dyDescent="0.25">
      <c r="A154" s="457" t="s">
        <v>365</v>
      </c>
      <c r="B154" s="457"/>
      <c r="C154" s="457"/>
      <c r="D154" s="457"/>
      <c r="E154" s="457"/>
      <c r="F154" s="457"/>
      <c r="G154" s="457"/>
      <c r="H154" s="457"/>
      <c r="I154" s="457"/>
      <c r="J154" s="457"/>
      <c r="K154" s="457"/>
      <c r="L154"/>
    </row>
    <row r="155" spans="1:13" x14ac:dyDescent="0.25">
      <c r="A155" s="144"/>
      <c r="B155" s="144"/>
      <c r="C155" s="144"/>
      <c r="D155" s="144"/>
      <c r="E155" s="144"/>
      <c r="F155" s="144"/>
      <c r="G155" s="144"/>
      <c r="H155" s="144"/>
      <c r="I155" s="144"/>
      <c r="J155" s="144"/>
      <c r="K155" s="144"/>
    </row>
  </sheetData>
  <mergeCells count="17">
    <mergeCell ref="A110:A112"/>
    <mergeCell ref="A125:A138"/>
    <mergeCell ref="A139:A143"/>
    <mergeCell ref="A145:A150"/>
    <mergeCell ref="A113:A124"/>
    <mergeCell ref="A78:A107"/>
    <mergeCell ref="A14:A24"/>
    <mergeCell ref="A26:A35"/>
    <mergeCell ref="A36:A48"/>
    <mergeCell ref="A49:A53"/>
    <mergeCell ref="A55:A77"/>
    <mergeCell ref="A9:A13"/>
    <mergeCell ref="A1:J1"/>
    <mergeCell ref="A4:B4"/>
    <mergeCell ref="A6:A8"/>
    <mergeCell ref="A2:K2"/>
    <mergeCell ref="A3:K3"/>
  </mergeCells>
  <hyperlinks>
    <hyperlink ref="N1" location="INDEX!A1" display="Back to Index" xr:uid="{C607C028-816F-4B94-BD18-6C7862351E38}"/>
  </hyperlinks>
  <pageMargins left="0.25" right="0.25" top="0.75" bottom="0.75" header="0.3" footer="0.3"/>
  <pageSetup fitToHeight="0" orientation="landscape" r:id="rId1"/>
  <ignoredErrors>
    <ignoredError sqref="D4:M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6B035-13D1-47DC-98D5-48A45E5B07D3}">
  <sheetPr>
    <tabColor theme="9"/>
  </sheetPr>
  <dimension ref="A1:Q25"/>
  <sheetViews>
    <sheetView topLeftCell="A81" zoomScaleNormal="100" workbookViewId="0">
      <selection activeCell="D106" sqref="D106"/>
    </sheetView>
  </sheetViews>
  <sheetFormatPr defaultRowHeight="15" x14ac:dyDescent="0.25"/>
  <cols>
    <col min="1" max="1" width="17.28515625" bestFit="1" customWidth="1"/>
    <col min="3" max="3" width="11.5703125" bestFit="1" customWidth="1"/>
    <col min="4" max="4" width="7.28515625" bestFit="1" customWidth="1"/>
    <col min="5" max="5" width="10.28515625" customWidth="1"/>
    <col min="7" max="7" width="10.7109375" customWidth="1"/>
    <col min="9" max="9" width="11.140625" customWidth="1"/>
    <col min="10" max="10" width="11.42578125" customWidth="1"/>
    <col min="12" max="12" width="10.28515625" bestFit="1" customWidth="1"/>
    <col min="13" max="13" width="5.85546875" bestFit="1" customWidth="1"/>
    <col min="14" max="14" width="8.85546875" bestFit="1" customWidth="1"/>
    <col min="17" max="17" width="12.7109375" bestFit="1" customWidth="1"/>
  </cols>
  <sheetData>
    <row r="1" spans="1:17" ht="18.75" x14ac:dyDescent="0.25">
      <c r="A1" s="563" t="s">
        <v>377</v>
      </c>
      <c r="B1" s="641"/>
      <c r="C1" s="641"/>
      <c r="D1" s="641"/>
      <c r="E1" s="641"/>
      <c r="F1" s="641"/>
      <c r="G1" s="641"/>
      <c r="H1" s="641"/>
      <c r="I1" s="641"/>
      <c r="J1" s="641"/>
      <c r="K1" s="641"/>
      <c r="L1" s="641"/>
      <c r="M1" s="641"/>
      <c r="N1" s="641"/>
      <c r="O1" s="641"/>
      <c r="P1" s="144"/>
      <c r="Q1" s="222" t="s">
        <v>648</v>
      </c>
    </row>
    <row r="2" spans="1:17" ht="18.75" x14ac:dyDescent="0.25">
      <c r="A2" s="563" t="s">
        <v>1</v>
      </c>
      <c r="B2" s="641"/>
      <c r="C2" s="641"/>
      <c r="D2" s="641"/>
      <c r="E2" s="641"/>
      <c r="F2" s="641"/>
      <c r="G2" s="641"/>
      <c r="H2" s="641"/>
      <c r="I2" s="641"/>
      <c r="J2" s="641"/>
      <c r="K2" s="641"/>
      <c r="L2" s="641"/>
      <c r="M2" s="641"/>
      <c r="N2" s="641"/>
      <c r="O2" s="641"/>
      <c r="P2" s="144"/>
    </row>
    <row r="3" spans="1:17" ht="24.75" customHeight="1" x14ac:dyDescent="0.25">
      <c r="A3" s="641" t="s">
        <v>795</v>
      </c>
      <c r="B3" s="641"/>
      <c r="C3" s="641"/>
      <c r="D3" s="641"/>
      <c r="E3" s="641"/>
      <c r="F3" s="641"/>
      <c r="G3" s="641"/>
      <c r="H3" s="641"/>
      <c r="I3" s="641"/>
      <c r="J3" s="641"/>
      <c r="K3" s="641"/>
      <c r="L3" s="641"/>
      <c r="M3" s="641"/>
      <c r="N3" s="641"/>
      <c r="O3" s="641"/>
      <c r="P3" s="144"/>
    </row>
    <row r="4" spans="1:17" ht="45" customHeight="1" x14ac:dyDescent="0.25">
      <c r="A4" s="658" t="s">
        <v>378</v>
      </c>
      <c r="B4" s="659" t="s">
        <v>3</v>
      </c>
      <c r="C4" s="660" t="s">
        <v>379</v>
      </c>
      <c r="D4" s="660" t="s">
        <v>380</v>
      </c>
      <c r="E4" s="659"/>
      <c r="F4" s="660" t="s">
        <v>381</v>
      </c>
      <c r="G4" s="660" t="s">
        <v>382</v>
      </c>
      <c r="H4" s="660"/>
      <c r="I4" s="660" t="s">
        <v>383</v>
      </c>
      <c r="J4" s="659"/>
      <c r="K4" s="660" t="s">
        <v>384</v>
      </c>
      <c r="L4" s="659"/>
      <c r="M4" s="660" t="s">
        <v>102</v>
      </c>
      <c r="N4" s="660" t="s">
        <v>128</v>
      </c>
      <c r="O4" s="660" t="s">
        <v>112</v>
      </c>
      <c r="P4" s="144"/>
    </row>
    <row r="5" spans="1:17" ht="77.25" x14ac:dyDescent="0.25">
      <c r="A5" s="658"/>
      <c r="B5" s="659"/>
      <c r="C5" s="660"/>
      <c r="D5" s="324" t="s">
        <v>385</v>
      </c>
      <c r="E5" s="324" t="s">
        <v>386</v>
      </c>
      <c r="F5" s="660"/>
      <c r="G5" s="324" t="s">
        <v>387</v>
      </c>
      <c r="H5" s="324" t="s">
        <v>388</v>
      </c>
      <c r="I5" s="324" t="s">
        <v>385</v>
      </c>
      <c r="J5" s="324" t="s">
        <v>386</v>
      </c>
      <c r="K5" s="324" t="s">
        <v>385</v>
      </c>
      <c r="L5" s="324" t="s">
        <v>386</v>
      </c>
      <c r="M5" s="660"/>
      <c r="N5" s="660"/>
      <c r="O5" s="660"/>
      <c r="P5" s="144"/>
    </row>
    <row r="6" spans="1:17" ht="51.75" x14ac:dyDescent="0.25">
      <c r="A6" s="101" t="s">
        <v>389</v>
      </c>
      <c r="B6" s="102">
        <v>8</v>
      </c>
      <c r="C6" s="102">
        <v>2</v>
      </c>
      <c r="D6" s="102">
        <v>2</v>
      </c>
      <c r="E6" s="102">
        <v>0</v>
      </c>
      <c r="F6" s="102">
        <v>0</v>
      </c>
      <c r="G6" s="102">
        <v>1</v>
      </c>
      <c r="H6" s="102">
        <v>0</v>
      </c>
      <c r="I6" s="102">
        <v>0</v>
      </c>
      <c r="J6" s="102">
        <v>0</v>
      </c>
      <c r="K6" s="102">
        <v>0</v>
      </c>
      <c r="L6" s="102">
        <v>1</v>
      </c>
      <c r="M6" s="102">
        <v>1</v>
      </c>
      <c r="N6" s="102">
        <v>0</v>
      </c>
      <c r="O6" s="102">
        <v>1</v>
      </c>
      <c r="P6" s="144"/>
    </row>
    <row r="7" spans="1:17" x14ac:dyDescent="0.25">
      <c r="A7" s="325" t="s">
        <v>390</v>
      </c>
      <c r="B7" s="148">
        <v>0</v>
      </c>
      <c r="C7" s="148">
        <v>0</v>
      </c>
      <c r="D7" s="148">
        <v>0</v>
      </c>
      <c r="E7" s="148">
        <v>0</v>
      </c>
      <c r="F7" s="148">
        <v>0</v>
      </c>
      <c r="G7" s="148">
        <v>0</v>
      </c>
      <c r="H7" s="148">
        <v>0</v>
      </c>
      <c r="I7" s="148">
        <v>0</v>
      </c>
      <c r="J7" s="148">
        <v>0</v>
      </c>
      <c r="K7" s="148">
        <v>0</v>
      </c>
      <c r="L7" s="148">
        <v>0</v>
      </c>
      <c r="M7" s="148">
        <v>0</v>
      </c>
      <c r="N7" s="148">
        <v>0</v>
      </c>
      <c r="O7" s="148">
        <v>0</v>
      </c>
      <c r="P7" s="144"/>
    </row>
    <row r="8" spans="1:17" x14ac:dyDescent="0.25">
      <c r="A8" s="326" t="s">
        <v>391</v>
      </c>
      <c r="B8" s="148">
        <v>0</v>
      </c>
      <c r="C8" s="92">
        <v>0</v>
      </c>
      <c r="D8" s="92">
        <v>0</v>
      </c>
      <c r="E8" s="92">
        <v>0</v>
      </c>
      <c r="F8" s="92">
        <v>0</v>
      </c>
      <c r="G8" s="92">
        <v>0</v>
      </c>
      <c r="H8" s="92">
        <v>0</v>
      </c>
      <c r="I8" s="92">
        <v>0</v>
      </c>
      <c r="J8" s="92">
        <v>0</v>
      </c>
      <c r="K8" s="92">
        <v>0</v>
      </c>
      <c r="L8" s="92">
        <v>0</v>
      </c>
      <c r="M8" s="92">
        <v>0</v>
      </c>
      <c r="N8" s="92">
        <v>0</v>
      </c>
      <c r="O8" s="92">
        <v>0</v>
      </c>
      <c r="P8" s="144"/>
    </row>
    <row r="9" spans="1:17" x14ac:dyDescent="0.25">
      <c r="A9" s="326" t="s">
        <v>392</v>
      </c>
      <c r="B9" s="148">
        <v>0</v>
      </c>
      <c r="C9" s="92">
        <v>0</v>
      </c>
      <c r="D9" s="92">
        <v>0</v>
      </c>
      <c r="E9" s="92">
        <v>0</v>
      </c>
      <c r="F9" s="92">
        <v>0</v>
      </c>
      <c r="G9" s="92">
        <v>0</v>
      </c>
      <c r="H9" s="92">
        <v>0</v>
      </c>
      <c r="I9" s="92">
        <v>0</v>
      </c>
      <c r="J9" s="92">
        <v>0</v>
      </c>
      <c r="K9" s="92">
        <v>0</v>
      </c>
      <c r="L9" s="92">
        <v>0</v>
      </c>
      <c r="M9" s="92">
        <v>0</v>
      </c>
      <c r="N9" s="92">
        <v>0</v>
      </c>
      <c r="O9" s="92">
        <v>0</v>
      </c>
      <c r="P9" s="144"/>
    </row>
    <row r="10" spans="1:17" x14ac:dyDescent="0.25">
      <c r="A10" s="327" t="s">
        <v>393</v>
      </c>
      <c r="B10" s="148">
        <v>1</v>
      </c>
      <c r="C10" s="148">
        <v>0</v>
      </c>
      <c r="D10" s="148">
        <v>1</v>
      </c>
      <c r="E10" s="148">
        <v>0</v>
      </c>
      <c r="F10" s="148">
        <v>0</v>
      </c>
      <c r="G10" s="148">
        <v>0</v>
      </c>
      <c r="H10" s="148">
        <v>0</v>
      </c>
      <c r="I10" s="148">
        <v>0</v>
      </c>
      <c r="J10" s="148">
        <v>0</v>
      </c>
      <c r="K10" s="148">
        <v>0</v>
      </c>
      <c r="L10" s="148">
        <v>0</v>
      </c>
      <c r="M10" s="148">
        <v>0</v>
      </c>
      <c r="N10" s="148">
        <v>0</v>
      </c>
      <c r="O10" s="148">
        <v>0</v>
      </c>
      <c r="P10" s="144"/>
    </row>
    <row r="11" spans="1:17" ht="25.5" x14ac:dyDescent="0.25">
      <c r="A11" s="309" t="s">
        <v>394</v>
      </c>
      <c r="B11" s="148">
        <v>1</v>
      </c>
      <c r="C11" s="92">
        <v>0</v>
      </c>
      <c r="D11" s="92">
        <v>1</v>
      </c>
      <c r="E11" s="92">
        <v>0</v>
      </c>
      <c r="F11" s="92">
        <v>0</v>
      </c>
      <c r="G11" s="92">
        <v>0</v>
      </c>
      <c r="H11" s="92">
        <v>0</v>
      </c>
      <c r="I11" s="92">
        <v>0</v>
      </c>
      <c r="J11" s="92">
        <v>0</v>
      </c>
      <c r="K11" s="92">
        <v>0</v>
      </c>
      <c r="L11" s="92">
        <v>0</v>
      </c>
      <c r="M11" s="92">
        <v>0</v>
      </c>
      <c r="N11" s="92">
        <v>0</v>
      </c>
      <c r="O11" s="92">
        <v>0</v>
      </c>
      <c r="P11" s="144"/>
    </row>
    <row r="12" spans="1:17" ht="25.5" x14ac:dyDescent="0.25">
      <c r="A12" s="309" t="s">
        <v>395</v>
      </c>
      <c r="B12" s="148">
        <v>0</v>
      </c>
      <c r="C12" s="92">
        <v>0</v>
      </c>
      <c r="D12" s="92">
        <v>0</v>
      </c>
      <c r="E12" s="92">
        <v>0</v>
      </c>
      <c r="F12" s="92">
        <v>0</v>
      </c>
      <c r="G12" s="92">
        <v>0</v>
      </c>
      <c r="H12" s="92">
        <v>0</v>
      </c>
      <c r="I12" s="92">
        <v>0</v>
      </c>
      <c r="J12" s="92">
        <v>0</v>
      </c>
      <c r="K12" s="92">
        <v>0</v>
      </c>
      <c r="L12" s="92">
        <v>0</v>
      </c>
      <c r="M12" s="92">
        <v>0</v>
      </c>
      <c r="N12" s="92">
        <v>0</v>
      </c>
      <c r="O12" s="92">
        <v>0</v>
      </c>
      <c r="P12" s="144"/>
    </row>
    <row r="13" spans="1:17" ht="38.25" x14ac:dyDescent="0.25">
      <c r="A13" s="328" t="s">
        <v>396</v>
      </c>
      <c r="B13" s="102">
        <v>0</v>
      </c>
      <c r="C13" s="92">
        <v>0</v>
      </c>
      <c r="D13" s="92">
        <v>0</v>
      </c>
      <c r="E13" s="92">
        <v>0</v>
      </c>
      <c r="F13" s="92">
        <v>0</v>
      </c>
      <c r="G13" s="92">
        <v>0</v>
      </c>
      <c r="H13" s="92">
        <v>0</v>
      </c>
      <c r="I13" s="92">
        <v>0</v>
      </c>
      <c r="J13" s="92">
        <v>0</v>
      </c>
      <c r="K13" s="92">
        <v>0</v>
      </c>
      <c r="L13" s="92">
        <v>0</v>
      </c>
      <c r="M13" s="92">
        <v>0</v>
      </c>
      <c r="N13" s="92">
        <v>0</v>
      </c>
      <c r="O13" s="92">
        <v>0</v>
      </c>
      <c r="P13" s="144"/>
    </row>
    <row r="14" spans="1:17" ht="51" x14ac:dyDescent="0.25">
      <c r="A14" s="328" t="s">
        <v>397</v>
      </c>
      <c r="B14" s="102">
        <v>0</v>
      </c>
      <c r="C14" s="92">
        <v>0</v>
      </c>
      <c r="D14" s="92">
        <v>0</v>
      </c>
      <c r="E14" s="92">
        <v>0</v>
      </c>
      <c r="F14" s="92">
        <v>0</v>
      </c>
      <c r="G14" s="92">
        <v>0</v>
      </c>
      <c r="H14" s="92">
        <v>0</v>
      </c>
      <c r="I14" s="92">
        <v>0</v>
      </c>
      <c r="J14" s="92">
        <v>0</v>
      </c>
      <c r="K14" s="92">
        <v>0</v>
      </c>
      <c r="L14" s="92">
        <v>0</v>
      </c>
      <c r="M14" s="92">
        <v>0</v>
      </c>
      <c r="N14" s="92">
        <v>0</v>
      </c>
      <c r="O14" s="92">
        <v>0</v>
      </c>
      <c r="P14" s="144"/>
    </row>
    <row r="15" spans="1:17" x14ac:dyDescent="0.25">
      <c r="A15" s="327" t="s">
        <v>398</v>
      </c>
      <c r="B15" s="148">
        <v>1</v>
      </c>
      <c r="C15" s="148">
        <v>0</v>
      </c>
      <c r="D15" s="148">
        <v>0</v>
      </c>
      <c r="E15" s="148">
        <v>0</v>
      </c>
      <c r="F15" s="148">
        <v>0</v>
      </c>
      <c r="G15" s="148">
        <v>0</v>
      </c>
      <c r="H15" s="148">
        <v>0</v>
      </c>
      <c r="I15" s="148">
        <v>0</v>
      </c>
      <c r="J15" s="148">
        <v>0</v>
      </c>
      <c r="K15" s="148">
        <v>0</v>
      </c>
      <c r="L15" s="148">
        <v>0</v>
      </c>
      <c r="M15" s="148">
        <v>1</v>
      </c>
      <c r="N15" s="148">
        <v>0</v>
      </c>
      <c r="O15" s="148">
        <v>0</v>
      </c>
      <c r="P15" s="144"/>
    </row>
    <row r="16" spans="1:17" ht="25.5" x14ac:dyDescent="0.25">
      <c r="A16" s="328" t="s">
        <v>399</v>
      </c>
      <c r="B16" s="148">
        <v>1</v>
      </c>
      <c r="C16" s="92">
        <v>0</v>
      </c>
      <c r="D16" s="92">
        <v>0</v>
      </c>
      <c r="E16" s="92">
        <v>0</v>
      </c>
      <c r="F16" s="92">
        <v>0</v>
      </c>
      <c r="G16" s="92">
        <v>0</v>
      </c>
      <c r="H16" s="92">
        <v>0</v>
      </c>
      <c r="I16" s="92">
        <v>0</v>
      </c>
      <c r="J16" s="92">
        <v>0</v>
      </c>
      <c r="K16" s="92">
        <v>0</v>
      </c>
      <c r="L16" s="79">
        <v>0</v>
      </c>
      <c r="M16" s="92">
        <v>1</v>
      </c>
      <c r="N16" s="92">
        <v>0</v>
      </c>
      <c r="O16" s="92">
        <v>0</v>
      </c>
      <c r="P16" s="144"/>
    </row>
    <row r="17" spans="1:15" ht="38.25" x14ac:dyDescent="0.25">
      <c r="A17" s="328" t="s">
        <v>400</v>
      </c>
      <c r="B17" s="148">
        <v>0</v>
      </c>
      <c r="C17" s="92">
        <v>0</v>
      </c>
      <c r="D17" s="92">
        <v>0</v>
      </c>
      <c r="E17" s="92">
        <v>0</v>
      </c>
      <c r="F17" s="92">
        <v>0</v>
      </c>
      <c r="G17" s="92">
        <v>0</v>
      </c>
      <c r="H17" s="92">
        <v>0</v>
      </c>
      <c r="I17" s="92">
        <v>0</v>
      </c>
      <c r="J17" s="92">
        <v>0</v>
      </c>
      <c r="K17" s="92">
        <v>0</v>
      </c>
      <c r="L17" s="92">
        <v>0</v>
      </c>
      <c r="M17" s="92">
        <v>0</v>
      </c>
      <c r="N17" s="92">
        <v>0</v>
      </c>
      <c r="O17" s="92">
        <v>0</v>
      </c>
    </row>
    <row r="18" spans="1:15" ht="25.5" x14ac:dyDescent="0.25">
      <c r="A18" s="327" t="s">
        <v>401</v>
      </c>
      <c r="B18" s="148">
        <v>0</v>
      </c>
      <c r="C18" s="148">
        <v>0</v>
      </c>
      <c r="D18" s="148">
        <v>0</v>
      </c>
      <c r="E18" s="148">
        <v>0</v>
      </c>
      <c r="F18" s="148">
        <v>0</v>
      </c>
      <c r="G18" s="148">
        <v>0</v>
      </c>
      <c r="H18" s="148">
        <v>0</v>
      </c>
      <c r="I18" s="148">
        <v>0</v>
      </c>
      <c r="J18" s="148">
        <v>0</v>
      </c>
      <c r="K18" s="148">
        <v>0</v>
      </c>
      <c r="L18" s="148">
        <v>0</v>
      </c>
      <c r="M18" s="148">
        <v>0</v>
      </c>
      <c r="N18" s="148">
        <v>0</v>
      </c>
      <c r="O18" s="148">
        <v>0</v>
      </c>
    </row>
    <row r="19" spans="1:15" ht="38.25" x14ac:dyDescent="0.25">
      <c r="A19" s="309" t="s">
        <v>402</v>
      </c>
      <c r="B19" s="148">
        <v>0</v>
      </c>
      <c r="C19" s="92">
        <v>0</v>
      </c>
      <c r="D19" s="92">
        <v>0</v>
      </c>
      <c r="E19" s="92">
        <v>0</v>
      </c>
      <c r="F19" s="92">
        <v>0</v>
      </c>
      <c r="G19" s="92">
        <v>0</v>
      </c>
      <c r="H19" s="92">
        <v>0</v>
      </c>
      <c r="I19" s="92">
        <v>0</v>
      </c>
      <c r="J19" s="92">
        <v>0</v>
      </c>
      <c r="K19" s="92">
        <v>0</v>
      </c>
      <c r="L19" s="92">
        <v>0</v>
      </c>
      <c r="M19" s="92">
        <v>0</v>
      </c>
      <c r="N19" s="92">
        <v>0</v>
      </c>
      <c r="O19" s="92">
        <v>0</v>
      </c>
    </row>
    <row r="20" spans="1:15" ht="25.5" x14ac:dyDescent="0.25">
      <c r="A20" s="309" t="s">
        <v>403</v>
      </c>
      <c r="B20" s="148">
        <v>0</v>
      </c>
      <c r="C20" s="92">
        <v>0</v>
      </c>
      <c r="D20" s="92">
        <v>0</v>
      </c>
      <c r="E20" s="92">
        <v>0</v>
      </c>
      <c r="F20" s="92">
        <v>0</v>
      </c>
      <c r="G20" s="92">
        <v>0</v>
      </c>
      <c r="H20" s="92">
        <v>0</v>
      </c>
      <c r="I20" s="92">
        <v>0</v>
      </c>
      <c r="J20" s="92">
        <v>0</v>
      </c>
      <c r="K20" s="92">
        <v>0</v>
      </c>
      <c r="L20" s="92">
        <v>0</v>
      </c>
      <c r="M20" s="92">
        <v>0</v>
      </c>
      <c r="N20" s="92">
        <v>0</v>
      </c>
      <c r="O20" s="92">
        <v>0</v>
      </c>
    </row>
    <row r="21" spans="1:15" x14ac:dyDescent="0.25">
      <c r="A21" s="327" t="s">
        <v>102</v>
      </c>
      <c r="B21" s="148">
        <v>1</v>
      </c>
      <c r="C21" s="148">
        <v>0</v>
      </c>
      <c r="D21" s="148">
        <v>0</v>
      </c>
      <c r="E21" s="148">
        <v>0</v>
      </c>
      <c r="F21" s="148">
        <v>0</v>
      </c>
      <c r="G21" s="148">
        <v>0</v>
      </c>
      <c r="H21" s="148">
        <v>0</v>
      </c>
      <c r="I21" s="148">
        <v>0</v>
      </c>
      <c r="J21" s="148">
        <v>0</v>
      </c>
      <c r="K21" s="148">
        <v>0</v>
      </c>
      <c r="L21" s="148">
        <v>0</v>
      </c>
      <c r="M21" s="148">
        <v>1</v>
      </c>
      <c r="N21" s="148">
        <v>0</v>
      </c>
      <c r="O21" s="148">
        <v>0</v>
      </c>
    </row>
    <row r="22" spans="1:15" ht="38.25" x14ac:dyDescent="0.25">
      <c r="A22" s="329" t="s">
        <v>404</v>
      </c>
      <c r="B22" s="148">
        <v>1</v>
      </c>
      <c r="C22" s="92">
        <v>0</v>
      </c>
      <c r="D22" s="92">
        <v>0</v>
      </c>
      <c r="E22" s="92">
        <v>0</v>
      </c>
      <c r="F22" s="92">
        <v>0</v>
      </c>
      <c r="G22" s="92">
        <v>0</v>
      </c>
      <c r="H22" s="92">
        <v>0</v>
      </c>
      <c r="I22" s="92">
        <v>0</v>
      </c>
      <c r="J22" s="92">
        <v>0</v>
      </c>
      <c r="K22" s="92">
        <v>0</v>
      </c>
      <c r="L22" s="92">
        <v>1</v>
      </c>
      <c r="M22" s="92">
        <v>0</v>
      </c>
      <c r="N22" s="92">
        <v>0</v>
      </c>
      <c r="O22" s="79">
        <v>0</v>
      </c>
    </row>
    <row r="23" spans="1:15" x14ac:dyDescent="0.25">
      <c r="A23" s="269" t="s">
        <v>128</v>
      </c>
      <c r="B23" s="148">
        <v>0</v>
      </c>
      <c r="C23" s="148">
        <v>0</v>
      </c>
      <c r="D23" s="148">
        <v>0</v>
      </c>
      <c r="E23" s="148">
        <v>0</v>
      </c>
      <c r="F23" s="148">
        <v>0</v>
      </c>
      <c r="G23" s="148">
        <v>0</v>
      </c>
      <c r="H23" s="148">
        <v>0</v>
      </c>
      <c r="I23" s="148">
        <v>0</v>
      </c>
      <c r="J23" s="148">
        <v>0</v>
      </c>
      <c r="K23" s="148">
        <v>0</v>
      </c>
      <c r="L23" s="148">
        <v>0</v>
      </c>
      <c r="M23" s="148">
        <v>0</v>
      </c>
      <c r="N23" s="148">
        <v>0</v>
      </c>
      <c r="O23" s="148">
        <v>0</v>
      </c>
    </row>
    <row r="24" spans="1:15" x14ac:dyDescent="0.25">
      <c r="A24" s="269" t="s">
        <v>112</v>
      </c>
      <c r="B24" s="148">
        <v>5</v>
      </c>
      <c r="C24" s="148">
        <v>2</v>
      </c>
      <c r="D24" s="148">
        <v>1</v>
      </c>
      <c r="E24" s="148">
        <v>0</v>
      </c>
      <c r="F24" s="148">
        <v>0</v>
      </c>
      <c r="G24" s="148">
        <v>1</v>
      </c>
      <c r="H24" s="148">
        <v>0</v>
      </c>
      <c r="I24" s="148">
        <v>0</v>
      </c>
      <c r="J24" s="148">
        <v>0</v>
      </c>
      <c r="K24" s="148">
        <v>0</v>
      </c>
      <c r="L24" s="148">
        <v>0</v>
      </c>
      <c r="M24" s="148">
        <v>0</v>
      </c>
      <c r="N24" s="148">
        <v>0</v>
      </c>
      <c r="O24" s="148">
        <v>1</v>
      </c>
    </row>
    <row r="25" spans="1:15" x14ac:dyDescent="0.25">
      <c r="A25" s="642" t="s">
        <v>405</v>
      </c>
      <c r="B25" s="642"/>
      <c r="C25" s="642"/>
      <c r="D25" s="642"/>
      <c r="E25" s="642"/>
      <c r="F25" s="642"/>
      <c r="G25" s="642"/>
      <c r="H25" s="642"/>
      <c r="I25" s="642"/>
      <c r="J25" s="642"/>
      <c r="K25" s="642"/>
      <c r="L25" s="642"/>
      <c r="M25" s="642"/>
      <c r="N25" s="642"/>
      <c r="O25" s="642"/>
    </row>
  </sheetData>
  <mergeCells count="15">
    <mergeCell ref="A25:O25"/>
    <mergeCell ref="A1:O1"/>
    <mergeCell ref="A2:O2"/>
    <mergeCell ref="A3:O3"/>
    <mergeCell ref="A4:A5"/>
    <mergeCell ref="B4:B5"/>
    <mergeCell ref="C4:C5"/>
    <mergeCell ref="D4:E4"/>
    <mergeCell ref="F4:F5"/>
    <mergeCell ref="G4:H4"/>
    <mergeCell ref="I4:J4"/>
    <mergeCell ref="K4:L4"/>
    <mergeCell ref="M4:M5"/>
    <mergeCell ref="N4:N5"/>
    <mergeCell ref="O4:O5"/>
  </mergeCells>
  <hyperlinks>
    <hyperlink ref="Q1" location="INDEX!A1" display="Back to Index" xr:uid="{6529B4CB-F067-4228-9A2C-95967BF08727}"/>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DA84A-BB55-4C9A-AF4B-A79F5B08292E}">
  <sheetPr>
    <tabColor theme="9"/>
  </sheetPr>
  <dimension ref="A1:O26"/>
  <sheetViews>
    <sheetView topLeftCell="A3" workbookViewId="0">
      <selection activeCell="E24" sqref="E24"/>
    </sheetView>
  </sheetViews>
  <sheetFormatPr defaultRowHeight="15" x14ac:dyDescent="0.25"/>
  <cols>
    <col min="1" max="1" width="24.5703125" customWidth="1"/>
    <col min="3" max="3" width="11.42578125" customWidth="1"/>
    <col min="4" max="4" width="9.85546875" customWidth="1"/>
    <col min="5" max="5" width="9.140625" style="144"/>
    <col min="6" max="6" width="10.140625" customWidth="1"/>
    <col min="7" max="7" width="11.5703125" customWidth="1"/>
    <col min="8" max="8" width="20" customWidth="1"/>
    <col min="9" max="9" width="20" style="144" customWidth="1"/>
    <col min="10" max="10" width="22.28515625" customWidth="1"/>
    <col min="11" max="11" width="19.28515625" customWidth="1"/>
    <col min="15" max="15" width="12.7109375" bestFit="1" customWidth="1"/>
  </cols>
  <sheetData>
    <row r="1" spans="1:15" ht="18.75" x14ac:dyDescent="0.25">
      <c r="A1" s="563" t="s">
        <v>406</v>
      </c>
      <c r="B1" s="563"/>
      <c r="C1" s="563"/>
      <c r="D1" s="563"/>
      <c r="E1" s="563"/>
      <c r="F1" s="563"/>
      <c r="G1" s="563"/>
      <c r="H1" s="563"/>
      <c r="I1" s="563"/>
      <c r="J1" s="563"/>
      <c r="K1" s="563"/>
      <c r="L1" s="563"/>
      <c r="M1" s="563"/>
      <c r="O1" s="222" t="s">
        <v>648</v>
      </c>
    </row>
    <row r="2" spans="1:15" ht="18.75" x14ac:dyDescent="0.25">
      <c r="A2" s="563" t="s">
        <v>1</v>
      </c>
      <c r="B2" s="563"/>
      <c r="C2" s="563"/>
      <c r="D2" s="563"/>
      <c r="E2" s="563"/>
      <c r="F2" s="563"/>
      <c r="G2" s="563"/>
      <c r="H2" s="563"/>
      <c r="I2" s="563"/>
      <c r="J2" s="563"/>
      <c r="K2" s="563"/>
      <c r="L2" s="563"/>
      <c r="M2" s="563"/>
    </row>
    <row r="3" spans="1:15" ht="18.75" x14ac:dyDescent="0.25">
      <c r="A3" s="592" t="s">
        <v>794</v>
      </c>
      <c r="B3" s="592"/>
      <c r="C3" s="592"/>
      <c r="D3" s="592"/>
      <c r="E3" s="592"/>
      <c r="F3" s="592"/>
      <c r="G3" s="592"/>
      <c r="H3" s="592"/>
      <c r="I3" s="592"/>
      <c r="J3" s="592"/>
      <c r="K3" s="592"/>
      <c r="L3" s="592"/>
      <c r="M3" s="592"/>
    </row>
    <row r="4" spans="1:15" ht="38.25" customHeight="1" x14ac:dyDescent="0.25">
      <c r="A4" s="661" t="s">
        <v>378</v>
      </c>
      <c r="B4" s="662" t="s">
        <v>3</v>
      </c>
      <c r="C4" s="664" t="s">
        <v>379</v>
      </c>
      <c r="D4" s="666" t="s">
        <v>380</v>
      </c>
      <c r="E4" s="667"/>
      <c r="F4" s="668"/>
      <c r="G4" s="664" t="s">
        <v>381</v>
      </c>
      <c r="H4" s="671" t="s">
        <v>382</v>
      </c>
      <c r="I4" s="672"/>
      <c r="J4" s="270" t="s">
        <v>383</v>
      </c>
      <c r="K4" s="270" t="s">
        <v>384</v>
      </c>
      <c r="L4" s="664" t="s">
        <v>102</v>
      </c>
      <c r="M4" s="669" t="s">
        <v>112</v>
      </c>
    </row>
    <row r="5" spans="1:15" ht="66.75" customHeight="1" x14ac:dyDescent="0.25">
      <c r="A5" s="566"/>
      <c r="B5" s="663"/>
      <c r="C5" s="665"/>
      <c r="D5" s="173" t="s">
        <v>735</v>
      </c>
      <c r="E5" s="203" t="s">
        <v>736</v>
      </c>
      <c r="F5" s="174" t="s">
        <v>737</v>
      </c>
      <c r="G5" s="665"/>
      <c r="H5" s="203" t="s">
        <v>736</v>
      </c>
      <c r="I5" s="464" t="s">
        <v>873</v>
      </c>
      <c r="J5" s="175" t="s">
        <v>385</v>
      </c>
      <c r="K5" s="175" t="s">
        <v>386</v>
      </c>
      <c r="L5" s="665"/>
      <c r="M5" s="670"/>
    </row>
    <row r="6" spans="1:15" ht="39" x14ac:dyDescent="0.25">
      <c r="A6" s="86" t="s">
        <v>389</v>
      </c>
      <c r="B6" s="103">
        <v>38</v>
      </c>
      <c r="C6" s="103">
        <v>3</v>
      </c>
      <c r="D6" s="176">
        <v>1</v>
      </c>
      <c r="E6" s="392">
        <v>6</v>
      </c>
      <c r="F6" s="177">
        <v>2</v>
      </c>
      <c r="G6" s="103">
        <v>1</v>
      </c>
      <c r="H6" s="178">
        <v>3</v>
      </c>
      <c r="I6" s="178">
        <v>1</v>
      </c>
      <c r="J6" s="176">
        <v>4</v>
      </c>
      <c r="K6" s="176">
        <v>1</v>
      </c>
      <c r="L6" s="103">
        <v>4</v>
      </c>
      <c r="M6" s="103">
        <v>12</v>
      </c>
    </row>
    <row r="7" spans="1:15" x14ac:dyDescent="0.25">
      <c r="A7" s="87" t="s">
        <v>393</v>
      </c>
      <c r="B7" s="73"/>
      <c r="C7" s="73"/>
      <c r="D7" s="413"/>
      <c r="E7" s="414"/>
      <c r="F7" s="417"/>
      <c r="G7" s="73"/>
      <c r="H7" s="413"/>
      <c r="I7" s="413"/>
      <c r="J7" s="416"/>
      <c r="K7" s="416"/>
      <c r="L7" s="73"/>
      <c r="M7" s="417"/>
    </row>
    <row r="8" spans="1:15" x14ac:dyDescent="0.25">
      <c r="A8" s="95" t="s">
        <v>394</v>
      </c>
      <c r="B8" s="75">
        <v>5</v>
      </c>
      <c r="C8" s="179">
        <v>1</v>
      </c>
      <c r="D8" s="180">
        <v>1</v>
      </c>
      <c r="E8" s="393">
        <v>1</v>
      </c>
      <c r="F8" s="76">
        <v>0</v>
      </c>
      <c r="G8" s="179">
        <v>0</v>
      </c>
      <c r="H8" s="180">
        <v>0</v>
      </c>
      <c r="I8" s="180">
        <v>0</v>
      </c>
      <c r="J8" s="181">
        <v>1</v>
      </c>
      <c r="K8" s="181">
        <v>0</v>
      </c>
      <c r="L8" s="179">
        <v>1</v>
      </c>
      <c r="M8" s="76">
        <v>0</v>
      </c>
    </row>
    <row r="9" spans="1:15" x14ac:dyDescent="0.25">
      <c r="A9" s="95" t="s">
        <v>395</v>
      </c>
      <c r="B9" s="75">
        <v>1</v>
      </c>
      <c r="C9" s="179">
        <v>0</v>
      </c>
      <c r="D9" s="180">
        <v>0</v>
      </c>
      <c r="E9" s="393">
        <v>1</v>
      </c>
      <c r="F9" s="76">
        <v>0</v>
      </c>
      <c r="G9" s="179"/>
      <c r="H9" s="180">
        <v>0</v>
      </c>
      <c r="I9" s="180">
        <v>0</v>
      </c>
      <c r="J9" s="181">
        <v>0</v>
      </c>
      <c r="K9" s="181">
        <v>0</v>
      </c>
      <c r="L9" s="179">
        <v>0</v>
      </c>
      <c r="M9" s="76">
        <v>0</v>
      </c>
    </row>
    <row r="10" spans="1:15" x14ac:dyDescent="0.25">
      <c r="A10" s="87" t="s">
        <v>398</v>
      </c>
      <c r="B10" s="73"/>
      <c r="C10" s="73"/>
      <c r="D10" s="413"/>
      <c r="E10" s="414"/>
      <c r="F10" s="417"/>
      <c r="G10" s="73"/>
      <c r="H10" s="413"/>
      <c r="I10" s="413"/>
      <c r="J10" s="416"/>
      <c r="K10" s="416"/>
      <c r="L10" s="73"/>
      <c r="M10" s="417"/>
    </row>
    <row r="11" spans="1:15" x14ac:dyDescent="0.25">
      <c r="A11" s="88" t="s">
        <v>733</v>
      </c>
      <c r="B11" s="182">
        <v>1</v>
      </c>
      <c r="C11" s="183">
        <v>0</v>
      </c>
      <c r="D11" s="184">
        <v>0</v>
      </c>
      <c r="E11" s="394">
        <v>1</v>
      </c>
      <c r="F11" s="171">
        <v>0</v>
      </c>
      <c r="G11" s="183">
        <v>0</v>
      </c>
      <c r="H11" s="184">
        <v>0</v>
      </c>
      <c r="I11" s="184">
        <v>0</v>
      </c>
      <c r="J11" s="186">
        <v>0</v>
      </c>
      <c r="K11" s="186">
        <v>0</v>
      </c>
      <c r="L11" s="183">
        <v>0</v>
      </c>
      <c r="M11" s="171">
        <v>0</v>
      </c>
    </row>
    <row r="12" spans="1:15" ht="25.5" x14ac:dyDescent="0.25">
      <c r="A12" s="89" t="s">
        <v>734</v>
      </c>
      <c r="B12" s="187">
        <v>6</v>
      </c>
      <c r="C12" s="188">
        <v>0</v>
      </c>
      <c r="D12" s="189">
        <v>0</v>
      </c>
      <c r="E12" s="266">
        <v>1</v>
      </c>
      <c r="F12" s="172">
        <v>1</v>
      </c>
      <c r="G12" s="188">
        <v>1</v>
      </c>
      <c r="H12" s="189">
        <v>0</v>
      </c>
      <c r="I12" s="189">
        <v>0</v>
      </c>
      <c r="J12" s="190">
        <v>2</v>
      </c>
      <c r="K12" s="190">
        <v>0</v>
      </c>
      <c r="L12" s="188">
        <v>1</v>
      </c>
      <c r="M12" s="172">
        <v>0</v>
      </c>
    </row>
    <row r="13" spans="1:15" x14ac:dyDescent="0.25">
      <c r="A13" s="87" t="s">
        <v>401</v>
      </c>
      <c r="B13" s="73"/>
      <c r="C13" s="73"/>
      <c r="D13" s="413"/>
      <c r="E13" s="414"/>
      <c r="F13" s="415"/>
      <c r="G13" s="73"/>
      <c r="H13" s="413"/>
      <c r="I13" s="413"/>
      <c r="J13" s="416"/>
      <c r="K13" s="416"/>
      <c r="L13" s="73"/>
      <c r="M13" s="417"/>
    </row>
    <row r="14" spans="1:15" ht="25.5" x14ac:dyDescent="0.25">
      <c r="A14" s="95" t="s">
        <v>402</v>
      </c>
      <c r="B14" s="182">
        <v>1</v>
      </c>
      <c r="C14" s="183">
        <v>0</v>
      </c>
      <c r="D14" s="184">
        <v>0</v>
      </c>
      <c r="E14" s="394">
        <v>0</v>
      </c>
      <c r="F14" s="185">
        <v>1</v>
      </c>
      <c r="G14" s="183">
        <v>0</v>
      </c>
      <c r="H14" s="184">
        <v>0</v>
      </c>
      <c r="I14" s="184">
        <v>0</v>
      </c>
      <c r="J14" s="186">
        <v>0</v>
      </c>
      <c r="K14" s="186">
        <v>0</v>
      </c>
      <c r="L14" s="183">
        <v>0</v>
      </c>
      <c r="M14" s="171">
        <v>0</v>
      </c>
    </row>
    <row r="15" spans="1:15" ht="25.5" x14ac:dyDescent="0.25">
      <c r="A15" s="90" t="s">
        <v>403</v>
      </c>
      <c r="B15" s="191"/>
      <c r="C15" s="192"/>
      <c r="D15" s="193"/>
      <c r="E15" s="395"/>
      <c r="F15" s="194"/>
      <c r="G15" s="192"/>
      <c r="H15" s="193"/>
      <c r="I15" s="193"/>
      <c r="J15" s="195"/>
      <c r="K15" s="195"/>
      <c r="L15" s="192"/>
      <c r="M15" s="196"/>
    </row>
    <row r="16" spans="1:15" s="144" customFormat="1" ht="35.25" customHeight="1" x14ac:dyDescent="0.25">
      <c r="A16" s="329" t="s">
        <v>404</v>
      </c>
      <c r="B16" s="191">
        <v>1</v>
      </c>
      <c r="C16" s="192">
        <v>0</v>
      </c>
      <c r="D16" s="193">
        <v>0</v>
      </c>
      <c r="E16" s="395">
        <v>0</v>
      </c>
      <c r="F16" s="194">
        <v>0</v>
      </c>
      <c r="G16" s="192">
        <v>0</v>
      </c>
      <c r="H16" s="193">
        <v>0</v>
      </c>
      <c r="I16" s="193">
        <v>0</v>
      </c>
      <c r="J16" s="195">
        <v>0</v>
      </c>
      <c r="K16" s="195">
        <v>1</v>
      </c>
      <c r="L16" s="192">
        <v>0</v>
      </c>
      <c r="M16" s="196">
        <v>0</v>
      </c>
    </row>
    <row r="17" spans="1:13" x14ac:dyDescent="0.25">
      <c r="A17" s="91" t="s">
        <v>102</v>
      </c>
      <c r="B17" s="103">
        <v>2</v>
      </c>
      <c r="C17" s="69">
        <v>0</v>
      </c>
      <c r="D17" s="403">
        <v>0</v>
      </c>
      <c r="E17" s="404">
        <v>0</v>
      </c>
      <c r="F17" s="405">
        <v>0</v>
      </c>
      <c r="G17" s="69">
        <v>0</v>
      </c>
      <c r="H17" s="403">
        <v>0</v>
      </c>
      <c r="I17" s="403">
        <v>0</v>
      </c>
      <c r="J17" s="406">
        <v>0</v>
      </c>
      <c r="K17" s="406">
        <v>0</v>
      </c>
      <c r="L17" s="69">
        <v>2</v>
      </c>
      <c r="M17" s="407">
        <v>0</v>
      </c>
    </row>
    <row r="18" spans="1:13" x14ac:dyDescent="0.25">
      <c r="A18" s="93" t="s">
        <v>112</v>
      </c>
      <c r="B18" s="81">
        <v>21</v>
      </c>
      <c r="C18" s="81">
        <v>2</v>
      </c>
      <c r="D18" s="408">
        <v>0</v>
      </c>
      <c r="E18" s="409">
        <v>2</v>
      </c>
      <c r="F18" s="410">
        <v>0</v>
      </c>
      <c r="G18" s="81">
        <v>0</v>
      </c>
      <c r="H18" s="408">
        <v>3</v>
      </c>
      <c r="I18" s="408">
        <v>1</v>
      </c>
      <c r="J18" s="411">
        <v>1</v>
      </c>
      <c r="K18" s="411">
        <v>0</v>
      </c>
      <c r="L18" s="81">
        <v>0</v>
      </c>
      <c r="M18" s="412">
        <v>12</v>
      </c>
    </row>
    <row r="19" spans="1:13" x14ac:dyDescent="0.25">
      <c r="A19" s="597" t="s">
        <v>405</v>
      </c>
      <c r="B19" s="597"/>
      <c r="C19" s="597"/>
      <c r="D19" s="597"/>
      <c r="E19" s="597"/>
      <c r="F19" s="597"/>
      <c r="G19" s="597"/>
      <c r="H19" s="597"/>
      <c r="I19" s="597"/>
      <c r="J19" s="597"/>
      <c r="K19" s="597"/>
      <c r="L19" s="597"/>
      <c r="M19" s="597"/>
    </row>
    <row r="20" spans="1:13" x14ac:dyDescent="0.25">
      <c r="A20" s="597" t="s">
        <v>962</v>
      </c>
      <c r="B20" s="597"/>
      <c r="C20" s="597"/>
      <c r="D20" s="597"/>
      <c r="E20" s="597"/>
      <c r="F20" s="597"/>
      <c r="G20" s="597"/>
      <c r="H20" s="597"/>
      <c r="I20" s="597"/>
      <c r="J20" s="597"/>
      <c r="K20" s="597"/>
      <c r="L20" s="597"/>
      <c r="M20" s="597"/>
    </row>
    <row r="21" spans="1:13" x14ac:dyDescent="0.25">
      <c r="A21" s="144"/>
      <c r="B21" s="144"/>
      <c r="C21" s="144"/>
      <c r="D21" s="144"/>
      <c r="F21" s="144"/>
      <c r="G21" s="144"/>
      <c r="H21" s="144"/>
      <c r="J21" s="144"/>
      <c r="K21" s="144"/>
      <c r="L21" s="144"/>
      <c r="M21" s="144"/>
    </row>
    <row r="22" spans="1:13" x14ac:dyDescent="0.25">
      <c r="A22" s="144"/>
      <c r="B22" s="144"/>
      <c r="C22" s="144"/>
      <c r="D22" s="144"/>
      <c r="F22" s="144"/>
      <c r="G22" s="144"/>
      <c r="H22" s="144"/>
      <c r="J22" s="144"/>
      <c r="K22" s="144"/>
      <c r="L22" s="144"/>
      <c r="M22" s="144"/>
    </row>
    <row r="23" spans="1:13" x14ac:dyDescent="0.25">
      <c r="A23" s="144"/>
      <c r="B23" s="144"/>
      <c r="C23" s="144"/>
      <c r="D23" s="144"/>
      <c r="F23" s="144"/>
      <c r="G23" s="144"/>
      <c r="H23" s="144"/>
      <c r="J23" s="144"/>
      <c r="K23" s="144"/>
      <c r="L23" s="144"/>
      <c r="M23" s="144"/>
    </row>
    <row r="24" spans="1:13" x14ac:dyDescent="0.25">
      <c r="A24" s="144"/>
      <c r="B24" s="144"/>
      <c r="C24" s="144"/>
      <c r="D24" s="144"/>
      <c r="F24" s="144"/>
      <c r="G24" s="144"/>
      <c r="H24" s="144"/>
      <c r="J24" s="144"/>
      <c r="K24" s="144"/>
      <c r="L24" s="144"/>
      <c r="M24" s="144"/>
    </row>
    <row r="25" spans="1:13" x14ac:dyDescent="0.25">
      <c r="A25" s="144"/>
      <c r="B25" s="144"/>
      <c r="C25" s="144"/>
      <c r="D25" s="144"/>
      <c r="F25" s="144"/>
      <c r="G25" s="144"/>
      <c r="H25" s="144"/>
      <c r="J25" s="144"/>
      <c r="K25" s="144"/>
      <c r="L25" s="144"/>
      <c r="M25" s="144"/>
    </row>
    <row r="26" spans="1:13" x14ac:dyDescent="0.25">
      <c r="A26" s="144"/>
      <c r="B26" s="144"/>
      <c r="C26" s="144"/>
      <c r="D26" s="144"/>
      <c r="F26" s="144"/>
      <c r="G26" s="144"/>
      <c r="H26" s="144"/>
      <c r="J26" s="144"/>
      <c r="K26" s="144"/>
      <c r="L26" s="144"/>
      <c r="M26" s="144"/>
    </row>
  </sheetData>
  <mergeCells count="13">
    <mergeCell ref="A20:M20"/>
    <mergeCell ref="A1:M1"/>
    <mergeCell ref="A2:M2"/>
    <mergeCell ref="A3:M3"/>
    <mergeCell ref="A4:A5"/>
    <mergeCell ref="B4:B5"/>
    <mergeCell ref="C4:C5"/>
    <mergeCell ref="D4:F4"/>
    <mergeCell ref="G4:G5"/>
    <mergeCell ref="L4:L5"/>
    <mergeCell ref="M4:M5"/>
    <mergeCell ref="A19:M19"/>
    <mergeCell ref="H4:I4"/>
  </mergeCells>
  <hyperlinks>
    <hyperlink ref="O1" location="INDEX!A1" display="Back to Index" xr:uid="{AAC424FD-F26C-4CCE-8BCE-462A0624F29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D3265-9268-4B40-BD32-F8F86573841D}">
  <sheetPr>
    <tabColor theme="9"/>
  </sheetPr>
  <dimension ref="A1:M20"/>
  <sheetViews>
    <sheetView topLeftCell="A9" zoomScale="120" zoomScaleNormal="120" workbookViewId="0">
      <selection activeCell="P19" sqref="P19"/>
    </sheetView>
  </sheetViews>
  <sheetFormatPr defaultRowHeight="15" x14ac:dyDescent="0.25"/>
  <cols>
    <col min="1" max="1" width="34.140625" bestFit="1" customWidth="1"/>
    <col min="2" max="10" width="5" bestFit="1" customWidth="1"/>
    <col min="11" max="11" width="5" style="144" bestFit="1" customWidth="1"/>
    <col min="12" max="12" width="9.140625" style="144"/>
    <col min="13" max="13" width="12.7109375" bestFit="1" customWidth="1"/>
  </cols>
  <sheetData>
    <row r="1" spans="1:13" ht="18.75" x14ac:dyDescent="0.25">
      <c r="A1" s="563" t="s">
        <v>407</v>
      </c>
      <c r="B1" s="563"/>
      <c r="C1" s="563"/>
      <c r="D1" s="563"/>
      <c r="E1" s="563"/>
      <c r="F1" s="563"/>
      <c r="G1" s="563"/>
      <c r="H1" s="563"/>
      <c r="I1" s="563"/>
      <c r="J1" s="563"/>
      <c r="K1"/>
      <c r="M1" s="222" t="s">
        <v>648</v>
      </c>
    </row>
    <row r="2" spans="1:13" ht="18.75" x14ac:dyDescent="0.25">
      <c r="A2" s="563" t="s">
        <v>1</v>
      </c>
      <c r="B2" s="563"/>
      <c r="C2" s="563"/>
      <c r="D2" s="563"/>
      <c r="E2" s="563"/>
      <c r="F2" s="563"/>
      <c r="G2" s="563"/>
      <c r="H2" s="563"/>
      <c r="I2" s="563"/>
      <c r="J2" s="563"/>
      <c r="K2"/>
    </row>
    <row r="3" spans="1:13" ht="18.75" x14ac:dyDescent="0.25">
      <c r="A3" s="592" t="s">
        <v>793</v>
      </c>
      <c r="B3" s="592"/>
      <c r="C3" s="592"/>
      <c r="D3" s="592"/>
      <c r="E3" s="592"/>
      <c r="F3" s="592"/>
      <c r="G3" s="592"/>
      <c r="H3" s="592"/>
      <c r="I3" s="592"/>
      <c r="J3" s="592"/>
      <c r="K3"/>
    </row>
    <row r="4" spans="1:13" x14ac:dyDescent="0.25">
      <c r="A4" s="269" t="s">
        <v>263</v>
      </c>
      <c r="B4" s="271" t="s">
        <v>3</v>
      </c>
      <c r="C4" s="271" t="s">
        <v>4</v>
      </c>
      <c r="D4" s="271" t="s">
        <v>5</v>
      </c>
      <c r="E4" s="271" t="s">
        <v>6</v>
      </c>
      <c r="F4" s="271" t="s">
        <v>7</v>
      </c>
      <c r="G4" s="271" t="s">
        <v>8</v>
      </c>
      <c r="H4" s="271" t="s">
        <v>9</v>
      </c>
      <c r="I4" s="271" t="s">
        <v>10</v>
      </c>
      <c r="J4" s="271" t="s">
        <v>11</v>
      </c>
      <c r="K4" s="271" t="s">
        <v>672</v>
      </c>
      <c r="L4" s="437" t="s">
        <v>750</v>
      </c>
    </row>
    <row r="5" spans="1:13" x14ac:dyDescent="0.25">
      <c r="A5" s="374" t="s">
        <v>12</v>
      </c>
      <c r="B5" s="375">
        <v>549</v>
      </c>
      <c r="C5" s="375">
        <f>SUM(C6,C13,C14,C15,C16,C17,C18)</f>
        <v>51</v>
      </c>
      <c r="D5" s="375">
        <f t="shared" ref="D5:I5" si="0">SUM(D6,D13,D14,D15,D16,D17,D18)</f>
        <v>41</v>
      </c>
      <c r="E5" s="375">
        <f t="shared" si="0"/>
        <v>66</v>
      </c>
      <c r="F5" s="375">
        <f t="shared" si="0"/>
        <v>46</v>
      </c>
      <c r="G5" s="375">
        <f t="shared" si="0"/>
        <v>57</v>
      </c>
      <c r="H5" s="375">
        <f t="shared" si="0"/>
        <v>48</v>
      </c>
      <c r="I5" s="375">
        <f t="shared" si="0"/>
        <v>46</v>
      </c>
      <c r="J5" s="375">
        <f>SUM(J6,J13,J14,J15,J16,J17,J18)</f>
        <v>73</v>
      </c>
      <c r="K5" s="375">
        <v>61</v>
      </c>
      <c r="L5" s="375">
        <v>60</v>
      </c>
    </row>
    <row r="6" spans="1:13" x14ac:dyDescent="0.25">
      <c r="A6" s="374" t="s">
        <v>408</v>
      </c>
      <c r="B6" s="375">
        <f>SUM(B7:B12)</f>
        <v>480</v>
      </c>
      <c r="C6" s="376">
        <f>SUM(C7:C12)</f>
        <v>46</v>
      </c>
      <c r="D6" s="376">
        <f t="shared" ref="D6:I6" si="1">SUM(D7:D12)</f>
        <v>38</v>
      </c>
      <c r="E6" s="376">
        <f t="shared" si="1"/>
        <v>62</v>
      </c>
      <c r="F6" s="376">
        <f t="shared" si="1"/>
        <v>42</v>
      </c>
      <c r="G6" s="376">
        <f t="shared" si="1"/>
        <v>52</v>
      </c>
      <c r="H6" s="376">
        <f t="shared" si="1"/>
        <v>44</v>
      </c>
      <c r="I6" s="376">
        <f t="shared" si="1"/>
        <v>41</v>
      </c>
      <c r="J6" s="376">
        <f>SUM(J7:J12)</f>
        <v>61</v>
      </c>
      <c r="K6" s="376">
        <f>SUM(K7:K12)</f>
        <v>49</v>
      </c>
      <c r="L6" s="376">
        <v>45</v>
      </c>
    </row>
    <row r="7" spans="1:13" x14ac:dyDescent="0.25">
      <c r="A7" s="377" t="s">
        <v>266</v>
      </c>
      <c r="B7" s="375">
        <v>270</v>
      </c>
      <c r="C7" s="376">
        <v>33</v>
      </c>
      <c r="D7" s="376">
        <v>29</v>
      </c>
      <c r="E7" s="376">
        <v>37</v>
      </c>
      <c r="F7" s="376">
        <v>32</v>
      </c>
      <c r="G7" s="376">
        <v>39</v>
      </c>
      <c r="H7" s="376">
        <v>34</v>
      </c>
      <c r="I7" s="376">
        <v>21</v>
      </c>
      <c r="J7" s="376">
        <v>16</v>
      </c>
      <c r="K7" s="376">
        <v>13</v>
      </c>
      <c r="L7" s="376">
        <v>16</v>
      </c>
    </row>
    <row r="8" spans="1:13" x14ac:dyDescent="0.25">
      <c r="A8" s="377" t="s">
        <v>271</v>
      </c>
      <c r="B8" s="375">
        <v>103</v>
      </c>
      <c r="C8" s="376">
        <v>10</v>
      </c>
      <c r="D8" s="376">
        <v>7</v>
      </c>
      <c r="E8" s="376">
        <v>23</v>
      </c>
      <c r="F8" s="376">
        <v>9</v>
      </c>
      <c r="G8" s="376">
        <v>10</v>
      </c>
      <c r="H8" s="376">
        <v>7</v>
      </c>
      <c r="I8" s="376">
        <v>10</v>
      </c>
      <c r="J8" s="376">
        <v>12</v>
      </c>
      <c r="K8" s="376">
        <v>6</v>
      </c>
      <c r="L8" s="376">
        <v>9</v>
      </c>
    </row>
    <row r="9" spans="1:13" x14ac:dyDescent="0.25">
      <c r="A9" s="377" t="s">
        <v>272</v>
      </c>
      <c r="B9" s="375">
        <v>12</v>
      </c>
      <c r="C9" s="376">
        <v>3</v>
      </c>
      <c r="D9" s="376">
        <v>1</v>
      </c>
      <c r="E9" s="376">
        <v>1</v>
      </c>
      <c r="F9" s="376">
        <v>1</v>
      </c>
      <c r="G9" s="376">
        <v>2</v>
      </c>
      <c r="H9" s="376">
        <v>1</v>
      </c>
      <c r="I9" s="376">
        <v>0</v>
      </c>
      <c r="J9" s="376">
        <v>2</v>
      </c>
      <c r="K9" s="376">
        <v>0</v>
      </c>
      <c r="L9" s="376">
        <v>1</v>
      </c>
    </row>
    <row r="10" spans="1:13" ht="39.75" customHeight="1" x14ac:dyDescent="0.25">
      <c r="A10" s="378" t="s">
        <v>963</v>
      </c>
      <c r="B10" s="345">
        <v>1</v>
      </c>
      <c r="C10" s="379">
        <v>0</v>
      </c>
      <c r="D10" s="379">
        <v>0</v>
      </c>
      <c r="E10" s="379">
        <v>1</v>
      </c>
      <c r="F10" s="379">
        <v>0</v>
      </c>
      <c r="G10" s="379">
        <v>0</v>
      </c>
      <c r="H10" s="379">
        <v>0</v>
      </c>
      <c r="I10" s="379">
        <v>0</v>
      </c>
      <c r="J10" s="379">
        <v>0</v>
      </c>
      <c r="K10" s="379">
        <v>0</v>
      </c>
      <c r="L10" s="379">
        <v>0</v>
      </c>
    </row>
    <row r="11" spans="1:13" ht="19.5" customHeight="1" x14ac:dyDescent="0.25">
      <c r="A11" s="378" t="s">
        <v>410</v>
      </c>
      <c r="B11" s="345">
        <v>7</v>
      </c>
      <c r="C11" s="379">
        <v>0</v>
      </c>
      <c r="D11" s="379">
        <v>1</v>
      </c>
      <c r="E11" s="379">
        <v>0</v>
      </c>
      <c r="F11" s="379">
        <v>0</v>
      </c>
      <c r="G11" s="379">
        <v>0</v>
      </c>
      <c r="H11" s="379">
        <v>1</v>
      </c>
      <c r="I11" s="379">
        <v>1</v>
      </c>
      <c r="J11" s="379">
        <v>2</v>
      </c>
      <c r="K11" s="379">
        <v>1</v>
      </c>
      <c r="L11" s="379">
        <v>1</v>
      </c>
    </row>
    <row r="12" spans="1:13" x14ac:dyDescent="0.25">
      <c r="A12" s="377" t="s">
        <v>411</v>
      </c>
      <c r="B12" s="375">
        <v>87</v>
      </c>
      <c r="C12" s="376">
        <v>0</v>
      </c>
      <c r="D12" s="376">
        <v>0</v>
      </c>
      <c r="E12" s="376">
        <v>0</v>
      </c>
      <c r="F12" s="376">
        <v>0</v>
      </c>
      <c r="G12" s="376">
        <v>1</v>
      </c>
      <c r="H12" s="376">
        <v>1</v>
      </c>
      <c r="I12" s="376">
        <v>9</v>
      </c>
      <c r="J12" s="376">
        <v>29</v>
      </c>
      <c r="K12" s="376">
        <v>29</v>
      </c>
      <c r="L12" s="376">
        <v>18</v>
      </c>
    </row>
    <row r="13" spans="1:13" x14ac:dyDescent="0.25">
      <c r="A13" s="374" t="s">
        <v>412</v>
      </c>
      <c r="B13" s="375">
        <f t="shared" ref="B13:B16" si="2">SUM(C13:K13)</f>
        <v>3</v>
      </c>
      <c r="C13" s="376">
        <v>0</v>
      </c>
      <c r="D13" s="376">
        <v>0</v>
      </c>
      <c r="E13" s="376">
        <v>0</v>
      </c>
      <c r="F13" s="376">
        <v>1</v>
      </c>
      <c r="G13" s="376">
        <v>0</v>
      </c>
      <c r="H13" s="376">
        <v>0</v>
      </c>
      <c r="I13" s="376">
        <v>0</v>
      </c>
      <c r="J13" s="376">
        <v>2</v>
      </c>
      <c r="K13" s="376">
        <v>0</v>
      </c>
      <c r="L13" s="376">
        <v>0</v>
      </c>
    </row>
    <row r="14" spans="1:13" x14ac:dyDescent="0.25">
      <c r="A14" s="374" t="s">
        <v>413</v>
      </c>
      <c r="B14" s="375">
        <f t="shared" si="2"/>
        <v>0</v>
      </c>
      <c r="C14" s="376">
        <v>0</v>
      </c>
      <c r="D14" s="376">
        <v>0</v>
      </c>
      <c r="E14" s="376">
        <v>0</v>
      </c>
      <c r="F14" s="376">
        <v>0</v>
      </c>
      <c r="G14" s="376">
        <v>0</v>
      </c>
      <c r="H14" s="376">
        <v>0</v>
      </c>
      <c r="I14" s="376">
        <v>0</v>
      </c>
      <c r="J14" s="376">
        <v>0</v>
      </c>
      <c r="K14" s="376">
        <v>0</v>
      </c>
      <c r="L14" s="376">
        <v>0</v>
      </c>
    </row>
    <row r="15" spans="1:13" x14ac:dyDescent="0.25">
      <c r="A15" s="374" t="s">
        <v>414</v>
      </c>
      <c r="B15" s="375">
        <f t="shared" si="2"/>
        <v>0</v>
      </c>
      <c r="C15" s="376">
        <v>0</v>
      </c>
      <c r="D15" s="376">
        <v>0</v>
      </c>
      <c r="E15" s="376">
        <v>0</v>
      </c>
      <c r="F15" s="376">
        <v>0</v>
      </c>
      <c r="G15" s="376">
        <v>0</v>
      </c>
      <c r="H15" s="376">
        <v>0</v>
      </c>
      <c r="I15" s="376">
        <v>0</v>
      </c>
      <c r="J15" s="376">
        <v>0</v>
      </c>
      <c r="K15" s="376">
        <v>0</v>
      </c>
      <c r="L15" s="376">
        <v>0</v>
      </c>
    </row>
    <row r="16" spans="1:13" x14ac:dyDescent="0.25">
      <c r="A16" s="374" t="s">
        <v>415</v>
      </c>
      <c r="B16" s="375">
        <f t="shared" si="2"/>
        <v>0</v>
      </c>
      <c r="C16" s="376">
        <v>0</v>
      </c>
      <c r="D16" s="376">
        <v>0</v>
      </c>
      <c r="E16" s="376">
        <v>0</v>
      </c>
      <c r="F16" s="376">
        <v>0</v>
      </c>
      <c r="G16" s="376">
        <v>0</v>
      </c>
      <c r="H16" s="376">
        <v>0</v>
      </c>
      <c r="I16" s="376">
        <v>0</v>
      </c>
      <c r="J16" s="376">
        <v>0</v>
      </c>
      <c r="K16" s="376">
        <v>0</v>
      </c>
      <c r="L16" s="376">
        <v>0</v>
      </c>
    </row>
    <row r="17" spans="1:12" x14ac:dyDescent="0.25">
      <c r="A17" s="374" t="s">
        <v>416</v>
      </c>
      <c r="B17" s="375">
        <v>17</v>
      </c>
      <c r="C17" s="376">
        <v>1</v>
      </c>
      <c r="D17" s="376">
        <v>0</v>
      </c>
      <c r="E17" s="376">
        <v>0</v>
      </c>
      <c r="F17" s="376">
        <v>0</v>
      </c>
      <c r="G17" s="376">
        <v>1</v>
      </c>
      <c r="H17" s="376">
        <v>0</v>
      </c>
      <c r="I17" s="376">
        <v>1</v>
      </c>
      <c r="J17" s="376">
        <v>4</v>
      </c>
      <c r="K17" s="376">
        <v>8</v>
      </c>
      <c r="L17" s="376">
        <v>2</v>
      </c>
    </row>
    <row r="18" spans="1:12" x14ac:dyDescent="0.25">
      <c r="A18" s="374" t="s">
        <v>417</v>
      </c>
      <c r="B18" s="375">
        <v>47</v>
      </c>
      <c r="C18" s="376">
        <v>4</v>
      </c>
      <c r="D18" s="376">
        <v>3</v>
      </c>
      <c r="E18" s="376">
        <v>4</v>
      </c>
      <c r="F18" s="376">
        <v>3</v>
      </c>
      <c r="G18" s="376">
        <v>4</v>
      </c>
      <c r="H18" s="376">
        <v>4</v>
      </c>
      <c r="I18" s="376">
        <v>4</v>
      </c>
      <c r="J18" s="376">
        <v>6</v>
      </c>
      <c r="K18" s="376">
        <v>4</v>
      </c>
      <c r="L18" s="376">
        <v>11</v>
      </c>
    </row>
    <row r="19" spans="1:12" s="144" customFormat="1" x14ac:dyDescent="0.25">
      <c r="A19" s="452" t="s">
        <v>102</v>
      </c>
      <c r="B19" s="375">
        <v>2</v>
      </c>
      <c r="C19" s="376">
        <v>0</v>
      </c>
      <c r="D19" s="376">
        <v>0</v>
      </c>
      <c r="E19" s="376">
        <v>0</v>
      </c>
      <c r="F19" s="376">
        <v>0</v>
      </c>
      <c r="G19" s="376">
        <v>0</v>
      </c>
      <c r="H19" s="376">
        <v>0</v>
      </c>
      <c r="I19" s="376">
        <v>0</v>
      </c>
      <c r="J19" s="376">
        <v>0</v>
      </c>
      <c r="K19" s="376">
        <v>0</v>
      </c>
      <c r="L19" s="376">
        <v>2</v>
      </c>
    </row>
    <row r="20" spans="1:12" ht="47.25" customHeight="1" x14ac:dyDescent="0.25">
      <c r="A20" s="380" t="s">
        <v>418</v>
      </c>
      <c r="B20" s="345">
        <v>154</v>
      </c>
      <c r="C20" s="381">
        <v>15</v>
      </c>
      <c r="D20" s="381">
        <v>17</v>
      </c>
      <c r="E20" s="381">
        <v>26</v>
      </c>
      <c r="F20" s="381">
        <v>11</v>
      </c>
      <c r="G20" s="381">
        <v>24</v>
      </c>
      <c r="H20" s="381">
        <v>15</v>
      </c>
      <c r="I20" s="381">
        <v>13</v>
      </c>
      <c r="J20" s="381">
        <v>16</v>
      </c>
      <c r="K20" s="381">
        <v>9</v>
      </c>
      <c r="L20" s="381">
        <v>8</v>
      </c>
    </row>
  </sheetData>
  <mergeCells count="3">
    <mergeCell ref="A1:J1"/>
    <mergeCell ref="A2:J2"/>
    <mergeCell ref="A3:J3"/>
  </mergeCells>
  <hyperlinks>
    <hyperlink ref="M1" location="INDEX!A1" display="Back to Index" xr:uid="{ED0C42D1-0A22-4C2A-8A06-72A6D2BDA8A6}"/>
  </hyperlink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6A512-7DA4-4E4C-8988-612C7CDF2EAD}">
  <sheetPr>
    <tabColor theme="9"/>
  </sheetPr>
  <dimension ref="A1:N30"/>
  <sheetViews>
    <sheetView workbookViewId="0">
      <selection activeCell="N7" sqref="N7"/>
    </sheetView>
  </sheetViews>
  <sheetFormatPr defaultColWidth="9.28515625" defaultRowHeight="15.75" customHeight="1" x14ac:dyDescent="0.25"/>
  <cols>
    <col min="1" max="1" width="32.28515625" style="13" customWidth="1"/>
    <col min="2" max="2" width="5.7109375" style="14" customWidth="1"/>
    <col min="3" max="8" width="5.5703125" style="15" customWidth="1"/>
    <col min="9" max="9" width="6.140625" style="15" customWidth="1"/>
    <col min="10" max="10" width="6.28515625" style="5" customWidth="1"/>
    <col min="11" max="13" width="6.28515625" style="47" customWidth="1"/>
    <col min="14" max="14" width="12.7109375" style="5" bestFit="1" customWidth="1"/>
    <col min="15" max="16384" width="9.28515625" style="5"/>
  </cols>
  <sheetData>
    <row r="1" spans="1:14" ht="18.75" x14ac:dyDescent="0.25">
      <c r="A1" s="549" t="s">
        <v>83</v>
      </c>
      <c r="B1" s="551"/>
      <c r="C1" s="551"/>
      <c r="D1" s="551"/>
      <c r="E1" s="551"/>
      <c r="F1" s="551"/>
      <c r="G1" s="551"/>
      <c r="H1" s="551"/>
      <c r="I1" s="551"/>
      <c r="J1" s="47"/>
      <c r="N1" s="222" t="s">
        <v>648</v>
      </c>
    </row>
    <row r="2" spans="1:14" ht="18.75" x14ac:dyDescent="0.25">
      <c r="A2" s="549" t="s">
        <v>1</v>
      </c>
      <c r="B2" s="551"/>
      <c r="C2" s="551"/>
      <c r="D2" s="551"/>
      <c r="E2" s="551"/>
      <c r="F2" s="551"/>
      <c r="G2" s="551"/>
      <c r="H2" s="551"/>
      <c r="I2" s="551"/>
      <c r="J2" s="47"/>
    </row>
    <row r="3" spans="1:14" ht="18.75" x14ac:dyDescent="0.25">
      <c r="A3" s="550" t="s">
        <v>752</v>
      </c>
      <c r="B3" s="550"/>
      <c r="C3" s="550"/>
      <c r="D3" s="550"/>
      <c r="E3" s="550"/>
      <c r="F3" s="550"/>
      <c r="G3" s="550"/>
      <c r="H3" s="550"/>
      <c r="I3" s="550"/>
      <c r="J3" s="47"/>
    </row>
    <row r="4" spans="1:14" s="12" customFormat="1" ht="12.75" x14ac:dyDescent="0.25">
      <c r="A4" s="282" t="s">
        <v>84</v>
      </c>
      <c r="B4" s="160" t="s">
        <v>3</v>
      </c>
      <c r="C4" s="160" t="s">
        <v>4</v>
      </c>
      <c r="D4" s="160" t="s">
        <v>5</v>
      </c>
      <c r="E4" s="160" t="s">
        <v>6</v>
      </c>
      <c r="F4" s="160" t="s">
        <v>7</v>
      </c>
      <c r="G4" s="160" t="s">
        <v>8</v>
      </c>
      <c r="H4" s="160" t="s">
        <v>9</v>
      </c>
      <c r="I4" s="160" t="s">
        <v>10</v>
      </c>
      <c r="J4" s="283" t="s">
        <v>11</v>
      </c>
      <c r="K4" s="283" t="s">
        <v>672</v>
      </c>
      <c r="L4" s="283" t="s">
        <v>750</v>
      </c>
      <c r="M4" s="239"/>
    </row>
    <row r="5" spans="1:14" s="4" customFormat="1" ht="12.75" x14ac:dyDescent="0.25">
      <c r="A5" s="63" t="s">
        <v>12</v>
      </c>
      <c r="B5" s="64">
        <f>SUM(C5:L5)</f>
        <v>549</v>
      </c>
      <c r="C5" s="64">
        <f>SUM(C6:C16)</f>
        <v>51</v>
      </c>
      <c r="D5" s="64">
        <f t="shared" ref="D5:K5" si="0">SUM(D6:D16)</f>
        <v>41</v>
      </c>
      <c r="E5" s="64">
        <f t="shared" si="0"/>
        <v>66</v>
      </c>
      <c r="F5" s="64">
        <f t="shared" si="0"/>
        <v>46</v>
      </c>
      <c r="G5" s="64">
        <f t="shared" si="0"/>
        <v>57</v>
      </c>
      <c r="H5" s="64">
        <f t="shared" si="0"/>
        <v>48</v>
      </c>
      <c r="I5" s="64">
        <f t="shared" si="0"/>
        <v>46</v>
      </c>
      <c r="J5" s="64">
        <f t="shared" si="0"/>
        <v>73</v>
      </c>
      <c r="K5" s="64">
        <f t="shared" si="0"/>
        <v>61</v>
      </c>
      <c r="L5" s="64">
        <v>60</v>
      </c>
      <c r="M5" s="237"/>
    </row>
    <row r="6" spans="1:14" s="4" customFormat="1" ht="12.75" x14ac:dyDescent="0.25">
      <c r="A6" s="284" t="s">
        <v>85</v>
      </c>
      <c r="B6" s="64">
        <f>SUM(C6:L6)</f>
        <v>95</v>
      </c>
      <c r="C6" s="276">
        <v>8</v>
      </c>
      <c r="D6" s="276">
        <v>10</v>
      </c>
      <c r="E6" s="276">
        <v>12</v>
      </c>
      <c r="F6" s="276">
        <v>8</v>
      </c>
      <c r="G6" s="276">
        <v>7</v>
      </c>
      <c r="H6" s="276">
        <v>6</v>
      </c>
      <c r="I6" s="276">
        <v>13</v>
      </c>
      <c r="J6" s="276">
        <v>11</v>
      </c>
      <c r="K6" s="276">
        <v>11</v>
      </c>
      <c r="L6" s="276">
        <v>9</v>
      </c>
      <c r="M6" s="10"/>
    </row>
    <row r="7" spans="1:14" ht="12.75" x14ac:dyDescent="0.25">
      <c r="A7" s="284" t="s">
        <v>86</v>
      </c>
      <c r="B7" s="64">
        <f t="shared" ref="B7:B16" si="1">SUM(C7:L7)</f>
        <v>47</v>
      </c>
      <c r="C7" s="276">
        <v>6</v>
      </c>
      <c r="D7" s="276">
        <v>2</v>
      </c>
      <c r="E7" s="276">
        <v>8</v>
      </c>
      <c r="F7" s="276">
        <v>2</v>
      </c>
      <c r="G7" s="276">
        <v>2</v>
      </c>
      <c r="H7" s="276">
        <v>7</v>
      </c>
      <c r="I7" s="276">
        <v>6</v>
      </c>
      <c r="J7" s="276">
        <v>5</v>
      </c>
      <c r="K7" s="276">
        <v>6</v>
      </c>
      <c r="L7" s="276">
        <v>3</v>
      </c>
      <c r="M7" s="10"/>
    </row>
    <row r="8" spans="1:14" ht="12.75" x14ac:dyDescent="0.25">
      <c r="A8" s="284" t="s">
        <v>87</v>
      </c>
      <c r="B8" s="64">
        <f t="shared" si="1"/>
        <v>30</v>
      </c>
      <c r="C8" s="276">
        <v>2</v>
      </c>
      <c r="D8" s="276">
        <v>1</v>
      </c>
      <c r="E8" s="276">
        <v>2</v>
      </c>
      <c r="F8" s="276">
        <v>4</v>
      </c>
      <c r="G8" s="276">
        <v>4</v>
      </c>
      <c r="H8" s="276">
        <v>5</v>
      </c>
      <c r="I8" s="276">
        <v>4</v>
      </c>
      <c r="J8" s="276">
        <v>3</v>
      </c>
      <c r="K8" s="276">
        <v>4</v>
      </c>
      <c r="L8" s="276">
        <v>1</v>
      </c>
      <c r="M8" s="10"/>
    </row>
    <row r="9" spans="1:14" ht="12.75" x14ac:dyDescent="0.25">
      <c r="A9" s="284" t="s">
        <v>88</v>
      </c>
      <c r="B9" s="64">
        <f t="shared" si="1"/>
        <v>40</v>
      </c>
      <c r="C9" s="276">
        <v>2</v>
      </c>
      <c r="D9" s="276">
        <v>4</v>
      </c>
      <c r="E9" s="276">
        <v>6</v>
      </c>
      <c r="F9" s="276">
        <v>2</v>
      </c>
      <c r="G9" s="276">
        <v>5</v>
      </c>
      <c r="H9" s="276">
        <v>3</v>
      </c>
      <c r="I9" s="276">
        <v>4</v>
      </c>
      <c r="J9" s="276">
        <v>3</v>
      </c>
      <c r="K9" s="276">
        <v>6</v>
      </c>
      <c r="L9" s="276">
        <v>5</v>
      </c>
      <c r="M9" s="10"/>
    </row>
    <row r="10" spans="1:14" ht="12.75" x14ac:dyDescent="0.25">
      <c r="A10" s="284" t="s">
        <v>89</v>
      </c>
      <c r="B10" s="64">
        <f>SUM(C10:L10)</f>
        <v>37</v>
      </c>
      <c r="C10" s="276">
        <v>4</v>
      </c>
      <c r="D10" s="276">
        <v>2</v>
      </c>
      <c r="E10" s="276">
        <v>5</v>
      </c>
      <c r="F10" s="276">
        <v>2</v>
      </c>
      <c r="G10" s="276">
        <v>7</v>
      </c>
      <c r="H10" s="276">
        <v>2</v>
      </c>
      <c r="I10" s="276">
        <v>4</v>
      </c>
      <c r="J10" s="276">
        <v>5</v>
      </c>
      <c r="K10" s="276">
        <v>1</v>
      </c>
      <c r="L10" s="276">
        <v>5</v>
      </c>
      <c r="M10" s="10"/>
    </row>
    <row r="11" spans="1:14" ht="12.75" x14ac:dyDescent="0.25">
      <c r="A11" s="284" t="s">
        <v>90</v>
      </c>
      <c r="B11" s="64">
        <f t="shared" si="1"/>
        <v>77</v>
      </c>
      <c r="C11" s="276">
        <v>5</v>
      </c>
      <c r="D11" s="276">
        <v>5</v>
      </c>
      <c r="E11" s="276">
        <v>8</v>
      </c>
      <c r="F11" s="276">
        <v>8</v>
      </c>
      <c r="G11" s="276">
        <v>4</v>
      </c>
      <c r="H11" s="276">
        <v>2</v>
      </c>
      <c r="I11" s="276">
        <v>4</v>
      </c>
      <c r="J11" s="276">
        <v>14</v>
      </c>
      <c r="K11" s="276">
        <v>12</v>
      </c>
      <c r="L11" s="276">
        <v>15</v>
      </c>
      <c r="M11" s="10"/>
    </row>
    <row r="12" spans="1:14" ht="12.75" x14ac:dyDescent="0.25">
      <c r="A12" s="284" t="s">
        <v>91</v>
      </c>
      <c r="B12" s="64">
        <f t="shared" si="1"/>
        <v>117</v>
      </c>
      <c r="C12" s="276">
        <v>11</v>
      </c>
      <c r="D12" s="276">
        <v>5</v>
      </c>
      <c r="E12" s="276">
        <v>15</v>
      </c>
      <c r="F12" s="276">
        <v>7</v>
      </c>
      <c r="G12" s="276">
        <v>21</v>
      </c>
      <c r="H12" s="276">
        <v>12</v>
      </c>
      <c r="I12" s="276">
        <v>6</v>
      </c>
      <c r="J12" s="276">
        <v>13</v>
      </c>
      <c r="K12" s="276">
        <v>17</v>
      </c>
      <c r="L12" s="276">
        <v>10</v>
      </c>
      <c r="M12" s="10"/>
    </row>
    <row r="13" spans="1:14" ht="12.75" x14ac:dyDescent="0.25">
      <c r="A13" s="284" t="s">
        <v>92</v>
      </c>
      <c r="B13" s="64">
        <f t="shared" si="1"/>
        <v>43</v>
      </c>
      <c r="C13" s="276">
        <v>4</v>
      </c>
      <c r="D13" s="276">
        <v>2</v>
      </c>
      <c r="E13" s="276">
        <v>3</v>
      </c>
      <c r="F13" s="276">
        <v>5</v>
      </c>
      <c r="G13" s="276">
        <v>2</v>
      </c>
      <c r="H13" s="276">
        <v>4</v>
      </c>
      <c r="I13" s="276">
        <v>0</v>
      </c>
      <c r="J13" s="276">
        <v>12</v>
      </c>
      <c r="K13" s="276">
        <v>4</v>
      </c>
      <c r="L13" s="276">
        <v>7</v>
      </c>
      <c r="M13" s="10"/>
    </row>
    <row r="14" spans="1:14" ht="12.75" x14ac:dyDescent="0.25">
      <c r="A14" s="284" t="s">
        <v>93</v>
      </c>
      <c r="B14" s="64">
        <f t="shared" si="1"/>
        <v>30</v>
      </c>
      <c r="C14" s="276">
        <v>4</v>
      </c>
      <c r="D14" s="276">
        <v>4</v>
      </c>
      <c r="E14" s="276">
        <v>4</v>
      </c>
      <c r="F14" s="276">
        <v>4</v>
      </c>
      <c r="G14" s="276">
        <v>3</v>
      </c>
      <c r="H14" s="276">
        <v>4</v>
      </c>
      <c r="I14" s="276">
        <v>4</v>
      </c>
      <c r="J14" s="276">
        <v>1</v>
      </c>
      <c r="K14" s="276">
        <v>0</v>
      </c>
      <c r="L14" s="276">
        <v>2</v>
      </c>
      <c r="M14" s="10"/>
    </row>
    <row r="15" spans="1:14" ht="12.75" x14ac:dyDescent="0.25">
      <c r="A15" s="284" t="s">
        <v>94</v>
      </c>
      <c r="B15" s="64">
        <f t="shared" si="1"/>
        <v>11</v>
      </c>
      <c r="C15" s="276">
        <v>1</v>
      </c>
      <c r="D15" s="276">
        <v>2</v>
      </c>
      <c r="E15" s="276">
        <v>1</v>
      </c>
      <c r="F15" s="276">
        <v>2</v>
      </c>
      <c r="G15" s="276">
        <v>1</v>
      </c>
      <c r="H15" s="276">
        <v>1</v>
      </c>
      <c r="I15" s="276">
        <v>1</v>
      </c>
      <c r="J15" s="276">
        <v>2</v>
      </c>
      <c r="K15" s="276">
        <v>0</v>
      </c>
      <c r="L15" s="276">
        <v>0</v>
      </c>
      <c r="M15" s="10"/>
    </row>
    <row r="16" spans="1:14" s="4" customFormat="1" ht="15.75" customHeight="1" x14ac:dyDescent="0.2">
      <c r="A16" s="285" t="s">
        <v>95</v>
      </c>
      <c r="B16" s="64">
        <f t="shared" si="1"/>
        <v>21</v>
      </c>
      <c r="C16" s="286">
        <v>4</v>
      </c>
      <c r="D16" s="286">
        <v>4</v>
      </c>
      <c r="E16" s="286">
        <v>2</v>
      </c>
      <c r="F16" s="286">
        <v>2</v>
      </c>
      <c r="G16" s="286">
        <v>1</v>
      </c>
      <c r="H16" s="286">
        <v>2</v>
      </c>
      <c r="I16" s="286">
        <v>0</v>
      </c>
      <c r="J16" s="286">
        <v>4</v>
      </c>
      <c r="K16" s="286">
        <v>0</v>
      </c>
      <c r="L16" s="286">
        <v>2</v>
      </c>
      <c r="M16" s="11"/>
    </row>
    <row r="17" spans="1:13" s="47" customFormat="1" ht="12.75" x14ac:dyDescent="0.25">
      <c r="A17" s="284" t="s">
        <v>234</v>
      </c>
      <c r="B17" s="64">
        <f t="shared" ref="B17" si="2">SUM(C17:L17)</f>
        <v>1</v>
      </c>
      <c r="C17" s="276">
        <v>0</v>
      </c>
      <c r="D17" s="276">
        <v>0</v>
      </c>
      <c r="E17" s="276">
        <v>0</v>
      </c>
      <c r="F17" s="276">
        <v>0</v>
      </c>
      <c r="G17" s="276">
        <v>0</v>
      </c>
      <c r="H17" s="276">
        <v>0</v>
      </c>
      <c r="I17" s="276">
        <v>0</v>
      </c>
      <c r="J17" s="276">
        <v>0</v>
      </c>
      <c r="K17" s="276">
        <v>0</v>
      </c>
      <c r="L17" s="276">
        <v>1</v>
      </c>
      <c r="M17" s="10"/>
    </row>
    <row r="27" spans="1:13" ht="15.75" customHeight="1" x14ac:dyDescent="0.25">
      <c r="C27" s="166"/>
      <c r="D27" s="49"/>
      <c r="E27" s="49"/>
      <c r="F27" s="49"/>
    </row>
    <row r="28" spans="1:13" ht="15.75" customHeight="1" x14ac:dyDescent="0.25">
      <c r="C28" s="167"/>
      <c r="D28" s="49"/>
      <c r="E28" s="49"/>
      <c r="F28" s="49"/>
    </row>
    <row r="30" spans="1:13" ht="15.75" customHeight="1" x14ac:dyDescent="0.25">
      <c r="C30" s="49"/>
      <c r="D30" s="49"/>
      <c r="E30" s="49"/>
      <c r="F30" s="167"/>
    </row>
  </sheetData>
  <mergeCells count="3">
    <mergeCell ref="A1:I1"/>
    <mergeCell ref="A2:I2"/>
    <mergeCell ref="A3:I3"/>
  </mergeCells>
  <hyperlinks>
    <hyperlink ref="N1" location="INDEX!A1" display="Back to Index" xr:uid="{BD8F4393-EC6C-49DA-ACB0-30FD70E89534}"/>
  </hyperlinks>
  <pageMargins left="0.7" right="0.7" top="0.75" bottom="0.75" header="0.3" footer="0.3"/>
  <pageSetup orientation="portrait" r:id="rId1"/>
  <ignoredErrors>
    <ignoredError sqref="C5:K5" formulaRange="1"/>
    <ignoredError sqref="C4:L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A450B-8575-4638-AC0E-4A2211164710}">
  <sheetPr>
    <tabColor theme="9"/>
  </sheetPr>
  <dimension ref="A1:Q98"/>
  <sheetViews>
    <sheetView zoomScale="110" zoomScaleNormal="110" workbookViewId="0">
      <selection activeCell="I28" sqref="I28"/>
    </sheetView>
  </sheetViews>
  <sheetFormatPr defaultRowHeight="15" x14ac:dyDescent="0.25"/>
  <cols>
    <col min="1" max="1" width="17.7109375" bestFit="1" customWidth="1"/>
    <col min="2" max="2" width="32.85546875" bestFit="1" customWidth="1"/>
    <col min="3" max="3" width="9.140625" style="418"/>
    <col min="6" max="7" width="9.140625" style="144"/>
    <col min="10" max="10" width="9.140625" style="144"/>
    <col min="13" max="13" width="22.28515625" customWidth="1"/>
  </cols>
  <sheetData>
    <row r="1" spans="1:17" ht="18.75" x14ac:dyDescent="0.25">
      <c r="A1" s="678" t="s">
        <v>419</v>
      </c>
      <c r="B1" s="678"/>
      <c r="C1" s="678"/>
      <c r="D1" s="678"/>
      <c r="E1" s="678"/>
      <c r="F1" s="678"/>
      <c r="G1" s="678"/>
      <c r="H1" s="678"/>
      <c r="I1" s="678"/>
      <c r="J1" s="678"/>
      <c r="K1" s="678"/>
      <c r="L1" s="164"/>
      <c r="M1" s="222" t="s">
        <v>648</v>
      </c>
      <c r="N1" s="164"/>
      <c r="O1" s="164"/>
      <c r="P1" s="164"/>
      <c r="Q1" s="94"/>
    </row>
    <row r="2" spans="1:17" ht="18.75" x14ac:dyDescent="0.25">
      <c r="A2" s="678" t="s">
        <v>1</v>
      </c>
      <c r="B2" s="678"/>
      <c r="C2" s="678"/>
      <c r="D2" s="678"/>
      <c r="E2" s="678"/>
      <c r="F2" s="678"/>
      <c r="G2" s="678"/>
      <c r="H2" s="678"/>
      <c r="I2" s="678"/>
      <c r="J2" s="678"/>
      <c r="K2" s="678"/>
      <c r="L2" s="164"/>
      <c r="M2" s="164"/>
      <c r="N2" s="164"/>
      <c r="O2" s="164"/>
      <c r="P2" s="164"/>
      <c r="Q2" s="97"/>
    </row>
    <row r="3" spans="1:17" ht="18.75" x14ac:dyDescent="0.25">
      <c r="A3" s="679" t="s">
        <v>792</v>
      </c>
      <c r="B3" s="679"/>
      <c r="C3" s="679"/>
      <c r="D3" s="679"/>
      <c r="E3" s="679"/>
      <c r="F3" s="679"/>
      <c r="G3" s="679"/>
      <c r="H3" s="679"/>
      <c r="I3" s="679"/>
      <c r="J3" s="679"/>
      <c r="K3" s="679"/>
      <c r="L3" s="164"/>
      <c r="M3" s="164"/>
      <c r="N3" s="164"/>
      <c r="O3" s="164"/>
      <c r="P3" s="164"/>
      <c r="Q3" s="145"/>
    </row>
    <row r="4" spans="1:17" ht="26.25" x14ac:dyDescent="0.25">
      <c r="A4" s="680" t="s">
        <v>420</v>
      </c>
      <c r="B4" s="680" t="s">
        <v>421</v>
      </c>
      <c r="C4" s="677" t="s">
        <v>3</v>
      </c>
      <c r="D4" s="682" t="s">
        <v>422</v>
      </c>
      <c r="E4" s="682"/>
      <c r="F4" s="682"/>
      <c r="G4" s="682"/>
      <c r="H4" s="683"/>
      <c r="I4" s="199" t="s">
        <v>423</v>
      </c>
      <c r="J4" s="471" t="s">
        <v>102</v>
      </c>
      <c r="K4" s="199" t="s">
        <v>417</v>
      </c>
      <c r="L4" s="144"/>
      <c r="M4" s="144"/>
      <c r="N4" s="144"/>
      <c r="O4" s="144"/>
      <c r="P4" s="144"/>
      <c r="Q4" s="144"/>
    </row>
    <row r="5" spans="1:17" ht="26.25" x14ac:dyDescent="0.25">
      <c r="A5" s="681"/>
      <c r="B5" s="681"/>
      <c r="C5" s="674"/>
      <c r="D5" s="165" t="s">
        <v>266</v>
      </c>
      <c r="E5" s="165" t="s">
        <v>271</v>
      </c>
      <c r="F5" s="165" t="s">
        <v>272</v>
      </c>
      <c r="G5" s="165" t="s">
        <v>112</v>
      </c>
      <c r="H5" s="165" t="s">
        <v>128</v>
      </c>
      <c r="I5" s="165" t="s">
        <v>112</v>
      </c>
      <c r="J5" s="165" t="s">
        <v>112</v>
      </c>
      <c r="K5" s="165" t="s">
        <v>112</v>
      </c>
      <c r="L5" s="144"/>
      <c r="M5" s="534"/>
      <c r="N5" s="144"/>
      <c r="O5" s="144"/>
      <c r="P5" s="144"/>
      <c r="Q5" s="144"/>
    </row>
    <row r="6" spans="1:17" ht="26.25" x14ac:dyDescent="0.25">
      <c r="A6" s="470" t="s">
        <v>12</v>
      </c>
      <c r="B6" s="163" t="s">
        <v>3</v>
      </c>
      <c r="C6" s="382">
        <v>60</v>
      </c>
      <c r="D6" s="382">
        <v>16</v>
      </c>
      <c r="E6" s="382">
        <v>9</v>
      </c>
      <c r="F6" s="382">
        <v>1</v>
      </c>
      <c r="G6" s="382">
        <v>18</v>
      </c>
      <c r="H6" s="382">
        <v>1</v>
      </c>
      <c r="I6" s="382">
        <v>2</v>
      </c>
      <c r="J6" s="382">
        <v>2</v>
      </c>
      <c r="K6" s="382">
        <v>11</v>
      </c>
      <c r="L6" s="144"/>
      <c r="M6" s="144"/>
      <c r="N6" s="144"/>
      <c r="O6" s="144"/>
      <c r="P6" s="144"/>
      <c r="Q6" s="144"/>
    </row>
    <row r="7" spans="1:17" x14ac:dyDescent="0.25">
      <c r="A7" s="673" t="s">
        <v>52</v>
      </c>
      <c r="B7" s="163" t="s">
        <v>3</v>
      </c>
      <c r="C7" s="382">
        <v>1</v>
      </c>
      <c r="D7" s="382">
        <v>0</v>
      </c>
      <c r="E7" s="382">
        <v>1</v>
      </c>
      <c r="F7" s="382">
        <v>0</v>
      </c>
      <c r="G7" s="382">
        <v>0</v>
      </c>
      <c r="H7" s="382">
        <v>0</v>
      </c>
      <c r="I7" s="382">
        <v>0</v>
      </c>
      <c r="J7" s="382">
        <v>0</v>
      </c>
      <c r="K7" s="382">
        <v>0</v>
      </c>
      <c r="L7" s="144"/>
      <c r="M7" s="144"/>
      <c r="N7" s="144"/>
      <c r="O7" s="144"/>
      <c r="P7" s="144"/>
      <c r="Q7" s="144"/>
    </row>
    <row r="8" spans="1:17" x14ac:dyDescent="0.25">
      <c r="A8" s="674"/>
      <c r="B8" s="263" t="s">
        <v>879</v>
      </c>
      <c r="C8" s="499">
        <v>1</v>
      </c>
      <c r="D8" s="516">
        <v>0</v>
      </c>
      <c r="E8" s="516">
        <v>1</v>
      </c>
      <c r="F8" s="516">
        <v>0</v>
      </c>
      <c r="G8" s="516">
        <v>0</v>
      </c>
      <c r="H8" s="516">
        <v>0</v>
      </c>
      <c r="I8" s="516">
        <v>0</v>
      </c>
      <c r="J8" s="516">
        <v>0</v>
      </c>
      <c r="K8" s="516">
        <v>0</v>
      </c>
      <c r="L8" s="144"/>
      <c r="M8" s="144"/>
      <c r="N8" s="144"/>
      <c r="O8" s="144"/>
      <c r="P8" s="144"/>
      <c r="Q8" s="144"/>
    </row>
    <row r="9" spans="1:17" x14ac:dyDescent="0.25">
      <c r="A9" s="673" t="s">
        <v>73</v>
      </c>
      <c r="B9" s="163" t="s">
        <v>3</v>
      </c>
      <c r="C9" s="382">
        <v>4</v>
      </c>
      <c r="D9" s="382">
        <v>3</v>
      </c>
      <c r="E9" s="382">
        <v>1</v>
      </c>
      <c r="F9" s="382"/>
      <c r="G9" s="382">
        <v>0</v>
      </c>
      <c r="H9" s="382">
        <v>0</v>
      </c>
      <c r="I9" s="382">
        <v>0</v>
      </c>
      <c r="J9" s="382">
        <v>0</v>
      </c>
      <c r="K9" s="382">
        <v>0</v>
      </c>
      <c r="L9" s="144"/>
      <c r="M9" s="144"/>
      <c r="N9" s="144"/>
      <c r="O9" s="144"/>
      <c r="P9" s="144"/>
      <c r="Q9" s="144"/>
    </row>
    <row r="10" spans="1:17" ht="25.5" x14ac:dyDescent="0.25">
      <c r="A10" s="673"/>
      <c r="B10" s="263" t="s">
        <v>880</v>
      </c>
      <c r="C10" s="499">
        <v>1</v>
      </c>
      <c r="D10" s="516">
        <v>1</v>
      </c>
      <c r="E10" s="516">
        <v>0</v>
      </c>
      <c r="F10" s="516">
        <v>0</v>
      </c>
      <c r="G10" s="516">
        <v>0</v>
      </c>
      <c r="H10" s="516">
        <v>0</v>
      </c>
      <c r="I10" s="516">
        <v>0</v>
      </c>
      <c r="J10" s="516">
        <v>0</v>
      </c>
      <c r="K10" s="516">
        <v>0</v>
      </c>
    </row>
    <row r="11" spans="1:17" s="144" customFormat="1" x14ac:dyDescent="0.25">
      <c r="A11" s="673"/>
      <c r="B11" s="263" t="s">
        <v>881</v>
      </c>
      <c r="C11" s="499">
        <v>1</v>
      </c>
      <c r="D11" s="516">
        <v>1</v>
      </c>
      <c r="E11" s="516">
        <v>0</v>
      </c>
      <c r="F11" s="516">
        <v>0</v>
      </c>
      <c r="G11" s="516">
        <v>0</v>
      </c>
      <c r="H11" s="516">
        <v>0</v>
      </c>
      <c r="I11" s="516">
        <v>0</v>
      </c>
      <c r="J11" s="516">
        <v>0</v>
      </c>
      <c r="K11" s="516">
        <v>0</v>
      </c>
    </row>
    <row r="12" spans="1:17" x14ac:dyDescent="0.25">
      <c r="A12" s="673"/>
      <c r="B12" s="263" t="s">
        <v>721</v>
      </c>
      <c r="C12" s="499">
        <v>1</v>
      </c>
      <c r="D12" s="516">
        <v>1</v>
      </c>
      <c r="E12" s="516">
        <v>0</v>
      </c>
      <c r="F12" s="516">
        <v>0</v>
      </c>
      <c r="G12" s="516">
        <v>0</v>
      </c>
      <c r="H12" s="516">
        <v>0</v>
      </c>
      <c r="I12" s="516">
        <v>0</v>
      </c>
      <c r="J12" s="516">
        <v>0</v>
      </c>
      <c r="K12" s="516">
        <v>0</v>
      </c>
    </row>
    <row r="13" spans="1:17" x14ac:dyDescent="0.25">
      <c r="A13" s="674"/>
      <c r="B13" s="263" t="s">
        <v>882</v>
      </c>
      <c r="C13" s="499">
        <v>1</v>
      </c>
      <c r="D13" s="516">
        <v>0</v>
      </c>
      <c r="E13" s="516">
        <v>1</v>
      </c>
      <c r="F13" s="516">
        <v>0</v>
      </c>
      <c r="G13" s="516">
        <v>0</v>
      </c>
      <c r="H13" s="516">
        <v>0</v>
      </c>
      <c r="I13" s="516">
        <v>0</v>
      </c>
      <c r="J13" s="516">
        <v>0</v>
      </c>
      <c r="K13" s="516">
        <v>0</v>
      </c>
    </row>
    <row r="14" spans="1:17" x14ac:dyDescent="0.25">
      <c r="A14" s="673" t="s">
        <v>64</v>
      </c>
      <c r="B14" s="163" t="s">
        <v>3</v>
      </c>
      <c r="C14" s="382">
        <v>2</v>
      </c>
      <c r="D14" s="382">
        <v>1</v>
      </c>
      <c r="E14" s="382">
        <v>0</v>
      </c>
      <c r="F14" s="382">
        <v>0</v>
      </c>
      <c r="G14" s="382">
        <v>0</v>
      </c>
      <c r="H14" s="382">
        <v>0</v>
      </c>
      <c r="I14" s="382">
        <v>0</v>
      </c>
      <c r="J14" s="382">
        <v>0</v>
      </c>
      <c r="K14" s="382">
        <v>1</v>
      </c>
    </row>
    <row r="15" spans="1:17" ht="25.5" x14ac:dyDescent="0.25">
      <c r="A15" s="673"/>
      <c r="B15" s="263" t="s">
        <v>883</v>
      </c>
      <c r="C15" s="499">
        <v>1</v>
      </c>
      <c r="D15" s="516">
        <v>0</v>
      </c>
      <c r="E15" s="516">
        <v>0</v>
      </c>
      <c r="F15" s="516">
        <v>0</v>
      </c>
      <c r="G15" s="516">
        <v>0</v>
      </c>
      <c r="H15" s="516">
        <v>0</v>
      </c>
      <c r="I15" s="516">
        <v>0</v>
      </c>
      <c r="J15" s="516">
        <v>0</v>
      </c>
      <c r="K15" s="516">
        <v>1</v>
      </c>
      <c r="M15" s="472"/>
    </row>
    <row r="16" spans="1:17" x14ac:dyDescent="0.25">
      <c r="A16" s="674"/>
      <c r="B16" s="263" t="s">
        <v>884</v>
      </c>
      <c r="C16" s="499">
        <v>1</v>
      </c>
      <c r="D16" s="516">
        <v>1</v>
      </c>
      <c r="E16" s="516">
        <v>0</v>
      </c>
      <c r="F16" s="516">
        <v>0</v>
      </c>
      <c r="G16" s="516">
        <v>0</v>
      </c>
      <c r="H16" s="516">
        <v>0</v>
      </c>
      <c r="I16" s="516">
        <v>0</v>
      </c>
      <c r="J16" s="516">
        <v>0</v>
      </c>
      <c r="K16" s="516">
        <v>0</v>
      </c>
    </row>
    <row r="17" spans="1:11" s="144" customFormat="1" x14ac:dyDescent="0.25">
      <c r="A17" s="673" t="s">
        <v>15</v>
      </c>
      <c r="B17" s="163" t="s">
        <v>3</v>
      </c>
      <c r="C17" s="499">
        <v>1</v>
      </c>
      <c r="D17" s="499">
        <v>0</v>
      </c>
      <c r="E17" s="499">
        <v>0</v>
      </c>
      <c r="F17" s="499">
        <v>0</v>
      </c>
      <c r="G17" s="537">
        <v>0</v>
      </c>
      <c r="H17" s="499">
        <v>0</v>
      </c>
      <c r="I17" s="499">
        <v>0</v>
      </c>
      <c r="J17" s="499">
        <v>0</v>
      </c>
      <c r="K17" s="499">
        <v>1</v>
      </c>
    </row>
    <row r="18" spans="1:11" s="144" customFormat="1" x14ac:dyDescent="0.25">
      <c r="A18" s="674"/>
      <c r="B18" s="263" t="s">
        <v>885</v>
      </c>
      <c r="C18" s="499">
        <v>1</v>
      </c>
      <c r="D18" s="516">
        <v>0</v>
      </c>
      <c r="E18" s="516">
        <v>0</v>
      </c>
      <c r="F18" s="516">
        <v>0</v>
      </c>
      <c r="G18" s="516">
        <v>0</v>
      </c>
      <c r="H18" s="516">
        <v>0</v>
      </c>
      <c r="I18" s="516">
        <v>0</v>
      </c>
      <c r="J18" s="516">
        <v>0</v>
      </c>
      <c r="K18" s="516">
        <v>1</v>
      </c>
    </row>
    <row r="19" spans="1:11" x14ac:dyDescent="0.25">
      <c r="A19" s="677" t="s">
        <v>44</v>
      </c>
      <c r="B19" s="163" t="s">
        <v>3</v>
      </c>
      <c r="C19" s="382">
        <v>1</v>
      </c>
      <c r="D19" s="382">
        <v>0</v>
      </c>
      <c r="E19" s="382">
        <v>0</v>
      </c>
      <c r="F19" s="382">
        <v>0</v>
      </c>
      <c r="G19" s="382">
        <v>0</v>
      </c>
      <c r="H19" s="382">
        <v>0</v>
      </c>
      <c r="I19" s="382">
        <v>0</v>
      </c>
      <c r="J19" s="382">
        <v>1</v>
      </c>
      <c r="K19" s="382">
        <v>0</v>
      </c>
    </row>
    <row r="20" spans="1:11" x14ac:dyDescent="0.25">
      <c r="A20" s="676"/>
      <c r="B20" s="263" t="s">
        <v>886</v>
      </c>
      <c r="C20" s="499">
        <v>1</v>
      </c>
      <c r="D20" s="516">
        <v>0</v>
      </c>
      <c r="E20" s="516">
        <v>0</v>
      </c>
      <c r="F20" s="516">
        <v>0</v>
      </c>
      <c r="G20" s="516">
        <v>0</v>
      </c>
      <c r="H20" s="516">
        <v>0</v>
      </c>
      <c r="I20" s="516">
        <v>0</v>
      </c>
      <c r="J20" s="516">
        <v>1</v>
      </c>
      <c r="K20" s="516">
        <v>0</v>
      </c>
    </row>
    <row r="21" spans="1:11" x14ac:dyDescent="0.25">
      <c r="A21" s="673" t="s">
        <v>45</v>
      </c>
      <c r="B21" s="163" t="s">
        <v>3</v>
      </c>
      <c r="C21" s="382">
        <v>2</v>
      </c>
      <c r="D21" s="382">
        <v>0</v>
      </c>
      <c r="E21" s="382">
        <v>0</v>
      </c>
      <c r="F21" s="382">
        <v>0</v>
      </c>
      <c r="G21" s="382">
        <v>2</v>
      </c>
      <c r="H21" s="382">
        <v>0</v>
      </c>
      <c r="I21" s="382">
        <v>0</v>
      </c>
      <c r="J21" s="382">
        <v>0</v>
      </c>
      <c r="K21" s="382">
        <v>0</v>
      </c>
    </row>
    <row r="22" spans="1:11" s="144" customFormat="1" x14ac:dyDescent="0.25">
      <c r="A22" s="673"/>
      <c r="B22" s="263" t="s">
        <v>887</v>
      </c>
      <c r="C22" s="499">
        <v>1</v>
      </c>
      <c r="D22" s="516">
        <v>0</v>
      </c>
      <c r="E22" s="516">
        <v>0</v>
      </c>
      <c r="F22" s="516">
        <v>0</v>
      </c>
      <c r="G22" s="516">
        <v>1</v>
      </c>
      <c r="H22" s="516">
        <v>0</v>
      </c>
      <c r="I22" s="516">
        <v>0</v>
      </c>
      <c r="J22" s="516">
        <v>0</v>
      </c>
      <c r="K22" s="516">
        <v>0</v>
      </c>
    </row>
    <row r="23" spans="1:11" x14ac:dyDescent="0.25">
      <c r="A23" s="674"/>
      <c r="B23" s="263" t="s">
        <v>888</v>
      </c>
      <c r="C23" s="499">
        <v>1</v>
      </c>
      <c r="D23" s="516">
        <v>0</v>
      </c>
      <c r="E23" s="516">
        <v>0</v>
      </c>
      <c r="F23" s="516">
        <v>0</v>
      </c>
      <c r="G23" s="516">
        <v>1</v>
      </c>
      <c r="H23" s="516">
        <v>0</v>
      </c>
      <c r="I23" s="516">
        <v>0</v>
      </c>
      <c r="J23" s="516">
        <v>0</v>
      </c>
      <c r="K23" s="516">
        <v>0</v>
      </c>
    </row>
    <row r="24" spans="1:11" x14ac:dyDescent="0.25">
      <c r="A24" s="673" t="s">
        <v>33</v>
      </c>
      <c r="B24" s="163" t="s">
        <v>3</v>
      </c>
      <c r="C24" s="382">
        <v>1</v>
      </c>
      <c r="D24" s="382">
        <v>0</v>
      </c>
      <c r="E24" s="382">
        <v>0</v>
      </c>
      <c r="F24" s="382">
        <v>0</v>
      </c>
      <c r="G24" s="382">
        <v>1</v>
      </c>
      <c r="H24" s="382">
        <v>0</v>
      </c>
      <c r="I24" s="382">
        <v>0</v>
      </c>
      <c r="J24" s="382">
        <v>0</v>
      </c>
      <c r="K24" s="382">
        <v>0</v>
      </c>
    </row>
    <row r="25" spans="1:11" x14ac:dyDescent="0.25">
      <c r="A25" s="674"/>
      <c r="B25" s="263" t="s">
        <v>889</v>
      </c>
      <c r="C25" s="499">
        <v>1</v>
      </c>
      <c r="D25" s="516">
        <v>0</v>
      </c>
      <c r="E25" s="516">
        <v>0</v>
      </c>
      <c r="F25" s="516">
        <v>0</v>
      </c>
      <c r="G25" s="516">
        <v>1</v>
      </c>
      <c r="H25" s="516">
        <v>0</v>
      </c>
      <c r="I25" s="516">
        <v>0</v>
      </c>
      <c r="J25" s="516">
        <v>0</v>
      </c>
      <c r="K25" s="516">
        <v>0</v>
      </c>
    </row>
    <row r="26" spans="1:11" x14ac:dyDescent="0.25">
      <c r="A26" s="677" t="s">
        <v>27</v>
      </c>
      <c r="B26" s="163" t="s">
        <v>3</v>
      </c>
      <c r="C26" s="382">
        <v>2</v>
      </c>
      <c r="D26" s="382">
        <v>1</v>
      </c>
      <c r="E26" s="382">
        <v>0</v>
      </c>
      <c r="F26" s="382">
        <v>0</v>
      </c>
      <c r="G26" s="382">
        <v>0</v>
      </c>
      <c r="H26" s="382">
        <v>1</v>
      </c>
      <c r="I26" s="382">
        <v>0</v>
      </c>
      <c r="J26" s="382">
        <v>0</v>
      </c>
      <c r="K26" s="382">
        <v>0</v>
      </c>
    </row>
    <row r="27" spans="1:11" s="144" customFormat="1" x14ac:dyDescent="0.25">
      <c r="A27" s="676"/>
      <c r="B27" s="263" t="s">
        <v>890</v>
      </c>
      <c r="C27" s="499">
        <v>2</v>
      </c>
      <c r="D27" s="516">
        <v>1</v>
      </c>
      <c r="E27" s="516">
        <v>0</v>
      </c>
      <c r="F27" s="516">
        <v>0</v>
      </c>
      <c r="G27" s="516">
        <v>0</v>
      </c>
      <c r="H27" s="516">
        <v>1</v>
      </c>
      <c r="I27" s="516">
        <v>0</v>
      </c>
      <c r="J27" s="516">
        <v>0</v>
      </c>
      <c r="K27" s="516">
        <v>0</v>
      </c>
    </row>
    <row r="28" spans="1:11" x14ac:dyDescent="0.25">
      <c r="A28" s="673" t="s">
        <v>28</v>
      </c>
      <c r="B28" s="163" t="s">
        <v>3</v>
      </c>
      <c r="C28" s="382">
        <v>4</v>
      </c>
      <c r="D28" s="382">
        <v>1</v>
      </c>
      <c r="E28" s="382">
        <v>0</v>
      </c>
      <c r="F28" s="382">
        <v>0</v>
      </c>
      <c r="G28" s="382">
        <v>0</v>
      </c>
      <c r="H28" s="382">
        <v>0</v>
      </c>
      <c r="I28" s="382">
        <v>1</v>
      </c>
      <c r="J28" s="382">
        <v>0</v>
      </c>
      <c r="K28" s="382">
        <v>2</v>
      </c>
    </row>
    <row r="29" spans="1:11" s="144" customFormat="1" x14ac:dyDescent="0.25">
      <c r="A29" s="673"/>
      <c r="B29" s="263" t="s">
        <v>891</v>
      </c>
      <c r="C29" s="499">
        <v>1</v>
      </c>
      <c r="D29" s="516">
        <v>0</v>
      </c>
      <c r="E29" s="516">
        <v>0</v>
      </c>
      <c r="F29" s="516">
        <v>0</v>
      </c>
      <c r="G29" s="516">
        <v>0</v>
      </c>
      <c r="H29" s="516">
        <v>0</v>
      </c>
      <c r="I29" s="516">
        <v>0</v>
      </c>
      <c r="J29" s="516">
        <v>0</v>
      </c>
      <c r="K29" s="516">
        <v>1</v>
      </c>
    </row>
    <row r="30" spans="1:11" s="144" customFormat="1" x14ac:dyDescent="0.25">
      <c r="A30" s="673"/>
      <c r="B30" s="263" t="s">
        <v>892</v>
      </c>
      <c r="C30" s="499">
        <v>1</v>
      </c>
      <c r="D30" s="516">
        <v>0</v>
      </c>
      <c r="E30" s="516">
        <v>0</v>
      </c>
      <c r="F30" s="516">
        <v>0</v>
      </c>
      <c r="G30" s="516">
        <v>0</v>
      </c>
      <c r="H30" s="516">
        <v>0</v>
      </c>
      <c r="I30" s="516">
        <v>0</v>
      </c>
      <c r="J30" s="516">
        <v>0</v>
      </c>
      <c r="K30" s="516">
        <v>1</v>
      </c>
    </row>
    <row r="31" spans="1:11" x14ac:dyDescent="0.25">
      <c r="A31" s="673"/>
      <c r="B31" s="263" t="s">
        <v>893</v>
      </c>
      <c r="C31" s="499">
        <v>1</v>
      </c>
      <c r="D31" s="516">
        <v>0</v>
      </c>
      <c r="E31" s="516">
        <v>0</v>
      </c>
      <c r="F31" s="516">
        <v>0</v>
      </c>
      <c r="G31" s="516">
        <v>0</v>
      </c>
      <c r="H31" s="516">
        <v>0</v>
      </c>
      <c r="I31" s="516">
        <v>1</v>
      </c>
      <c r="J31" s="516">
        <v>0</v>
      </c>
      <c r="K31" s="516">
        <v>0</v>
      </c>
    </row>
    <row r="32" spans="1:11" x14ac:dyDescent="0.25">
      <c r="A32" s="674"/>
      <c r="B32" s="263" t="s">
        <v>894</v>
      </c>
      <c r="C32" s="499">
        <v>1</v>
      </c>
      <c r="D32" s="516">
        <v>1</v>
      </c>
      <c r="E32" s="516">
        <v>0</v>
      </c>
      <c r="F32" s="516">
        <v>0</v>
      </c>
      <c r="G32" s="516">
        <v>0</v>
      </c>
      <c r="H32" s="516">
        <v>0</v>
      </c>
      <c r="I32" s="516">
        <v>0</v>
      </c>
      <c r="J32" s="516">
        <v>0</v>
      </c>
      <c r="K32" s="516">
        <v>0</v>
      </c>
    </row>
    <row r="33" spans="1:11" s="144" customFormat="1" x14ac:dyDescent="0.25">
      <c r="A33" s="673" t="s">
        <v>34</v>
      </c>
      <c r="B33" s="163" t="s">
        <v>3</v>
      </c>
      <c r="C33" s="382">
        <v>1</v>
      </c>
      <c r="D33" s="382">
        <v>1</v>
      </c>
      <c r="E33" s="382">
        <v>0</v>
      </c>
      <c r="F33" s="382">
        <v>0</v>
      </c>
      <c r="G33" s="382">
        <v>0</v>
      </c>
      <c r="H33" s="382">
        <v>0</v>
      </c>
      <c r="I33" s="382">
        <v>0</v>
      </c>
      <c r="J33" s="382">
        <v>0</v>
      </c>
      <c r="K33" s="382">
        <v>0</v>
      </c>
    </row>
    <row r="34" spans="1:11" s="144" customFormat="1" x14ac:dyDescent="0.25">
      <c r="A34" s="674"/>
      <c r="B34" s="263" t="s">
        <v>895</v>
      </c>
      <c r="C34" s="499">
        <v>1</v>
      </c>
      <c r="D34" s="516">
        <v>1</v>
      </c>
      <c r="E34" s="516">
        <v>0</v>
      </c>
      <c r="F34" s="516">
        <v>0</v>
      </c>
      <c r="G34" s="516">
        <v>0</v>
      </c>
      <c r="H34" s="516">
        <v>0</v>
      </c>
      <c r="I34" s="516">
        <v>0</v>
      </c>
      <c r="J34" s="516">
        <v>0</v>
      </c>
      <c r="K34" s="516">
        <v>0</v>
      </c>
    </row>
    <row r="35" spans="1:11" x14ac:dyDescent="0.25">
      <c r="A35" s="677" t="s">
        <v>53</v>
      </c>
      <c r="B35" s="163" t="s">
        <v>3</v>
      </c>
      <c r="C35" s="382">
        <v>1</v>
      </c>
      <c r="D35" s="382">
        <v>1</v>
      </c>
      <c r="E35" s="382">
        <v>0</v>
      </c>
      <c r="F35" s="382">
        <v>0</v>
      </c>
      <c r="G35" s="382">
        <v>0</v>
      </c>
      <c r="H35" s="382">
        <v>0</v>
      </c>
      <c r="I35" s="382">
        <v>0</v>
      </c>
      <c r="J35" s="382">
        <v>0</v>
      </c>
      <c r="K35" s="382">
        <v>0</v>
      </c>
    </row>
    <row r="36" spans="1:11" x14ac:dyDescent="0.25">
      <c r="A36" s="676"/>
      <c r="B36" s="263" t="s">
        <v>896</v>
      </c>
      <c r="C36" s="499">
        <v>1</v>
      </c>
      <c r="D36" s="516">
        <v>1</v>
      </c>
      <c r="E36" s="516">
        <v>0</v>
      </c>
      <c r="F36" s="516">
        <v>0</v>
      </c>
      <c r="G36" s="516">
        <v>0</v>
      </c>
      <c r="H36" s="516">
        <v>0</v>
      </c>
      <c r="I36" s="516">
        <v>0</v>
      </c>
      <c r="J36" s="516">
        <v>0</v>
      </c>
      <c r="K36" s="516">
        <v>0</v>
      </c>
    </row>
    <row r="37" spans="1:11" x14ac:dyDescent="0.25">
      <c r="A37" s="673" t="s">
        <v>58</v>
      </c>
      <c r="B37" s="163" t="s">
        <v>3</v>
      </c>
      <c r="C37" s="382">
        <v>4</v>
      </c>
      <c r="D37" s="382">
        <v>1</v>
      </c>
      <c r="E37" s="382">
        <v>0</v>
      </c>
      <c r="F37" s="382">
        <v>0</v>
      </c>
      <c r="G37" s="382">
        <v>2</v>
      </c>
      <c r="H37" s="382">
        <v>0</v>
      </c>
      <c r="I37" s="382">
        <v>0</v>
      </c>
      <c r="J37" s="382">
        <v>0</v>
      </c>
      <c r="K37" s="382">
        <v>1</v>
      </c>
    </row>
    <row r="38" spans="1:11" s="144" customFormat="1" x14ac:dyDescent="0.25">
      <c r="A38" s="673"/>
      <c r="B38" s="263" t="s">
        <v>897</v>
      </c>
      <c r="C38" s="499">
        <v>1</v>
      </c>
      <c r="D38" s="516">
        <v>0</v>
      </c>
      <c r="E38" s="516">
        <v>0</v>
      </c>
      <c r="F38" s="516">
        <v>0</v>
      </c>
      <c r="G38" s="516">
        <v>1</v>
      </c>
      <c r="H38" s="516">
        <v>0</v>
      </c>
      <c r="I38" s="516">
        <v>0</v>
      </c>
      <c r="J38" s="516">
        <v>0</v>
      </c>
      <c r="K38" s="516">
        <v>0</v>
      </c>
    </row>
    <row r="39" spans="1:11" s="144" customFormat="1" ht="25.5" x14ac:dyDescent="0.25">
      <c r="A39" s="673"/>
      <c r="B39" s="263" t="s">
        <v>898</v>
      </c>
      <c r="C39" s="499">
        <v>1</v>
      </c>
      <c r="D39" s="516">
        <v>0</v>
      </c>
      <c r="E39" s="516">
        <v>0</v>
      </c>
      <c r="F39" s="516">
        <v>0</v>
      </c>
      <c r="G39" s="516">
        <v>0</v>
      </c>
      <c r="H39" s="516">
        <v>0</v>
      </c>
      <c r="I39" s="516">
        <v>0</v>
      </c>
      <c r="J39" s="516">
        <v>0</v>
      </c>
      <c r="K39" s="516">
        <v>1</v>
      </c>
    </row>
    <row r="40" spans="1:11" s="144" customFormat="1" x14ac:dyDescent="0.25">
      <c r="A40" s="673"/>
      <c r="B40" s="263" t="s">
        <v>899</v>
      </c>
      <c r="C40" s="499">
        <v>1</v>
      </c>
      <c r="D40" s="516">
        <v>1</v>
      </c>
      <c r="E40" s="516">
        <v>0</v>
      </c>
      <c r="F40" s="516">
        <v>0</v>
      </c>
      <c r="G40" s="516">
        <v>0</v>
      </c>
      <c r="H40" s="516">
        <v>0</v>
      </c>
      <c r="I40" s="516">
        <v>0</v>
      </c>
      <c r="J40" s="516">
        <v>0</v>
      </c>
      <c r="K40" s="516">
        <v>0</v>
      </c>
    </row>
    <row r="41" spans="1:11" s="144" customFormat="1" x14ac:dyDescent="0.25">
      <c r="A41" s="674"/>
      <c r="B41" s="263" t="s">
        <v>900</v>
      </c>
      <c r="C41" s="499">
        <v>1</v>
      </c>
      <c r="D41" s="516">
        <v>0</v>
      </c>
      <c r="E41" s="516">
        <v>0</v>
      </c>
      <c r="F41" s="516">
        <v>0</v>
      </c>
      <c r="G41" s="516">
        <v>1</v>
      </c>
      <c r="H41" s="516">
        <v>0</v>
      </c>
      <c r="I41" s="516">
        <v>0</v>
      </c>
      <c r="J41" s="516">
        <v>0</v>
      </c>
      <c r="K41" s="516">
        <v>0</v>
      </c>
    </row>
    <row r="42" spans="1:11" s="144" customFormat="1" x14ac:dyDescent="0.25">
      <c r="A42" s="673" t="s">
        <v>16</v>
      </c>
      <c r="B42" s="163" t="s">
        <v>3</v>
      </c>
      <c r="C42" s="382">
        <v>1</v>
      </c>
      <c r="D42" s="382">
        <v>0</v>
      </c>
      <c r="E42" s="382">
        <v>0</v>
      </c>
      <c r="F42" s="382">
        <v>0</v>
      </c>
      <c r="G42" s="382">
        <v>0</v>
      </c>
      <c r="H42" s="382">
        <v>0</v>
      </c>
      <c r="I42" s="382">
        <v>0</v>
      </c>
      <c r="J42" s="382">
        <v>0</v>
      </c>
      <c r="K42" s="382">
        <v>1</v>
      </c>
    </row>
    <row r="43" spans="1:11" s="144" customFormat="1" x14ac:dyDescent="0.25">
      <c r="A43" s="674"/>
      <c r="B43" s="263" t="s">
        <v>901</v>
      </c>
      <c r="C43" s="499">
        <v>1</v>
      </c>
      <c r="D43" s="516">
        <v>0</v>
      </c>
      <c r="E43" s="516">
        <v>0</v>
      </c>
      <c r="F43" s="516">
        <v>0</v>
      </c>
      <c r="G43" s="516">
        <v>0</v>
      </c>
      <c r="H43" s="516">
        <v>0</v>
      </c>
      <c r="I43" s="516">
        <v>0</v>
      </c>
      <c r="J43" s="516">
        <v>0</v>
      </c>
      <c r="K43" s="516">
        <v>1</v>
      </c>
    </row>
    <row r="44" spans="1:11" s="144" customFormat="1" x14ac:dyDescent="0.25">
      <c r="A44" s="673" t="s">
        <v>35</v>
      </c>
      <c r="B44" s="163" t="s">
        <v>3</v>
      </c>
      <c r="C44" s="382">
        <v>1</v>
      </c>
      <c r="D44" s="382">
        <v>0</v>
      </c>
      <c r="E44" s="382">
        <v>0</v>
      </c>
      <c r="F44" s="382">
        <v>0</v>
      </c>
      <c r="G44" s="382">
        <v>1</v>
      </c>
      <c r="H44" s="382">
        <v>0</v>
      </c>
      <c r="I44" s="382">
        <v>0</v>
      </c>
      <c r="J44" s="382">
        <v>0</v>
      </c>
      <c r="K44" s="382">
        <v>0</v>
      </c>
    </row>
    <row r="45" spans="1:11" x14ac:dyDescent="0.25">
      <c r="A45" s="674"/>
      <c r="B45" s="263" t="s">
        <v>902</v>
      </c>
      <c r="C45" s="499">
        <v>1</v>
      </c>
      <c r="D45" s="516">
        <v>0</v>
      </c>
      <c r="E45" s="516">
        <v>0</v>
      </c>
      <c r="F45" s="516">
        <v>0</v>
      </c>
      <c r="G45" s="516">
        <v>1</v>
      </c>
      <c r="H45" s="516">
        <v>0</v>
      </c>
      <c r="I45" s="516">
        <v>0</v>
      </c>
      <c r="J45" s="516">
        <v>0</v>
      </c>
      <c r="K45" s="516">
        <v>0</v>
      </c>
    </row>
    <row r="46" spans="1:11" s="144" customFormat="1" x14ac:dyDescent="0.25">
      <c r="A46" s="677" t="s">
        <v>54</v>
      </c>
      <c r="B46" s="163" t="s">
        <v>3</v>
      </c>
      <c r="C46" s="382">
        <v>1</v>
      </c>
      <c r="D46" s="382">
        <v>0</v>
      </c>
      <c r="E46" s="382">
        <v>1</v>
      </c>
      <c r="F46" s="382">
        <v>0</v>
      </c>
      <c r="G46" s="382">
        <v>0</v>
      </c>
      <c r="H46" s="382">
        <v>0</v>
      </c>
      <c r="I46" s="382">
        <v>0</v>
      </c>
      <c r="J46" s="382">
        <v>0</v>
      </c>
      <c r="K46" s="382">
        <v>0</v>
      </c>
    </row>
    <row r="47" spans="1:11" s="144" customFormat="1" x14ac:dyDescent="0.25">
      <c r="A47" s="676"/>
      <c r="B47" s="263" t="s">
        <v>903</v>
      </c>
      <c r="C47" s="499">
        <v>1</v>
      </c>
      <c r="D47" s="516">
        <v>0</v>
      </c>
      <c r="E47" s="516">
        <v>1</v>
      </c>
      <c r="F47" s="516">
        <v>0</v>
      </c>
      <c r="G47" s="516">
        <v>0</v>
      </c>
      <c r="H47" s="516">
        <v>0</v>
      </c>
      <c r="I47" s="516">
        <v>0</v>
      </c>
      <c r="J47" s="516">
        <v>0</v>
      </c>
      <c r="K47" s="516">
        <v>0</v>
      </c>
    </row>
    <row r="48" spans="1:11" s="144" customFormat="1" x14ac:dyDescent="0.25">
      <c r="A48" s="675" t="s">
        <v>36</v>
      </c>
      <c r="B48" s="163" t="s">
        <v>3</v>
      </c>
      <c r="C48" s="382">
        <v>1</v>
      </c>
      <c r="D48" s="382">
        <v>0</v>
      </c>
      <c r="E48" s="382">
        <v>0</v>
      </c>
      <c r="F48" s="382">
        <v>0</v>
      </c>
      <c r="G48" s="382">
        <v>1</v>
      </c>
      <c r="H48" s="382">
        <v>0</v>
      </c>
      <c r="I48" s="382">
        <v>0</v>
      </c>
      <c r="J48" s="382">
        <v>0</v>
      </c>
      <c r="K48" s="382">
        <v>0</v>
      </c>
    </row>
    <row r="49" spans="1:11" s="144" customFormat="1" x14ac:dyDescent="0.25">
      <c r="A49" s="676"/>
      <c r="B49" s="263" t="s">
        <v>904</v>
      </c>
      <c r="C49" s="499">
        <v>1</v>
      </c>
      <c r="D49" s="516">
        <v>0</v>
      </c>
      <c r="E49" s="516">
        <v>0</v>
      </c>
      <c r="F49" s="516">
        <v>0</v>
      </c>
      <c r="G49" s="516">
        <v>1</v>
      </c>
      <c r="H49" s="516">
        <v>0</v>
      </c>
      <c r="I49" s="516">
        <v>0</v>
      </c>
      <c r="J49" s="516">
        <v>0</v>
      </c>
      <c r="K49" s="516">
        <v>0</v>
      </c>
    </row>
    <row r="50" spans="1:11" s="144" customFormat="1" x14ac:dyDescent="0.25">
      <c r="A50" s="673" t="s">
        <v>67</v>
      </c>
      <c r="B50" s="163" t="s">
        <v>3</v>
      </c>
      <c r="C50" s="382">
        <v>3</v>
      </c>
      <c r="D50" s="382">
        <v>0</v>
      </c>
      <c r="E50" s="382">
        <v>0</v>
      </c>
      <c r="F50" s="382">
        <v>0</v>
      </c>
      <c r="G50" s="382">
        <v>0</v>
      </c>
      <c r="H50" s="382">
        <v>0</v>
      </c>
      <c r="I50" s="382">
        <v>0</v>
      </c>
      <c r="J50" s="382">
        <v>0</v>
      </c>
      <c r="K50" s="382">
        <v>3</v>
      </c>
    </row>
    <row r="51" spans="1:11" s="144" customFormat="1" ht="25.5" x14ac:dyDescent="0.25">
      <c r="A51" s="673"/>
      <c r="B51" s="263" t="s">
        <v>905</v>
      </c>
      <c r="C51" s="499">
        <v>1</v>
      </c>
      <c r="D51" s="516">
        <v>0</v>
      </c>
      <c r="E51" s="516">
        <v>0</v>
      </c>
      <c r="F51" s="516">
        <v>0</v>
      </c>
      <c r="G51" s="516">
        <v>0</v>
      </c>
      <c r="H51" s="516">
        <v>0</v>
      </c>
      <c r="I51" s="516">
        <v>0</v>
      </c>
      <c r="J51" s="516">
        <v>0</v>
      </c>
      <c r="K51" s="516">
        <v>1</v>
      </c>
    </row>
    <row r="52" spans="1:11" s="144" customFormat="1" ht="25.5" x14ac:dyDescent="0.25">
      <c r="A52" s="673"/>
      <c r="B52" s="263" t="s">
        <v>906</v>
      </c>
      <c r="C52" s="499">
        <v>1</v>
      </c>
      <c r="D52" s="516">
        <v>0</v>
      </c>
      <c r="E52" s="516">
        <v>0</v>
      </c>
      <c r="F52" s="516">
        <v>0</v>
      </c>
      <c r="G52" s="516">
        <v>0</v>
      </c>
      <c r="H52" s="516">
        <v>0</v>
      </c>
      <c r="I52" s="516">
        <v>0</v>
      </c>
      <c r="J52" s="516">
        <v>0</v>
      </c>
      <c r="K52" s="516">
        <v>1</v>
      </c>
    </row>
    <row r="53" spans="1:11" s="144" customFormat="1" ht="25.5" x14ac:dyDescent="0.25">
      <c r="A53" s="674"/>
      <c r="B53" s="263" t="s">
        <v>907</v>
      </c>
      <c r="C53" s="499">
        <v>1</v>
      </c>
      <c r="D53" s="516">
        <v>0</v>
      </c>
      <c r="E53" s="516">
        <v>0</v>
      </c>
      <c r="F53" s="516">
        <v>0</v>
      </c>
      <c r="G53" s="516">
        <v>0</v>
      </c>
      <c r="H53" s="516">
        <v>0</v>
      </c>
      <c r="I53" s="516">
        <v>0</v>
      </c>
      <c r="J53" s="516">
        <v>0</v>
      </c>
      <c r="K53" s="516">
        <v>1</v>
      </c>
    </row>
    <row r="54" spans="1:11" s="144" customFormat="1" x14ac:dyDescent="0.25">
      <c r="A54" s="673" t="s">
        <v>47</v>
      </c>
      <c r="B54" s="163" t="s">
        <v>3</v>
      </c>
      <c r="C54" s="382">
        <v>1</v>
      </c>
      <c r="D54" s="382">
        <v>1</v>
      </c>
      <c r="E54" s="382">
        <v>0</v>
      </c>
      <c r="F54" s="382">
        <v>0</v>
      </c>
      <c r="G54" s="382">
        <v>0</v>
      </c>
      <c r="H54" s="382">
        <v>0</v>
      </c>
      <c r="I54" s="382">
        <v>0</v>
      </c>
      <c r="J54" s="382">
        <v>0</v>
      </c>
      <c r="K54" s="382">
        <v>0</v>
      </c>
    </row>
    <row r="55" spans="1:11" x14ac:dyDescent="0.25">
      <c r="A55" s="673"/>
      <c r="B55" s="263" t="s">
        <v>908</v>
      </c>
      <c r="C55" s="499">
        <v>1</v>
      </c>
      <c r="D55" s="516">
        <v>1</v>
      </c>
      <c r="E55" s="516">
        <v>0</v>
      </c>
      <c r="F55" s="516">
        <v>0</v>
      </c>
      <c r="G55" s="516">
        <v>0</v>
      </c>
      <c r="H55" s="516">
        <v>0</v>
      </c>
      <c r="I55" s="516">
        <v>0</v>
      </c>
      <c r="J55" s="516">
        <v>0</v>
      </c>
      <c r="K55" s="516">
        <v>0</v>
      </c>
    </row>
    <row r="56" spans="1:11" s="465" customFormat="1" x14ac:dyDescent="0.25">
      <c r="A56" s="687" t="s">
        <v>38</v>
      </c>
      <c r="B56" s="469" t="s">
        <v>3</v>
      </c>
      <c r="C56" s="499">
        <v>2</v>
      </c>
      <c r="D56" s="499">
        <v>0</v>
      </c>
      <c r="E56" s="499">
        <v>1</v>
      </c>
      <c r="F56" s="499">
        <v>0</v>
      </c>
      <c r="G56" s="537">
        <v>0</v>
      </c>
      <c r="H56" s="499">
        <v>0</v>
      </c>
      <c r="I56" s="499">
        <v>0</v>
      </c>
      <c r="J56" s="499">
        <v>0</v>
      </c>
      <c r="K56" s="499">
        <v>1</v>
      </c>
    </row>
    <row r="57" spans="1:11" s="465" customFormat="1" x14ac:dyDescent="0.25">
      <c r="A57" s="688"/>
      <c r="B57" s="263" t="s">
        <v>964</v>
      </c>
      <c r="C57" s="499">
        <v>1</v>
      </c>
      <c r="D57" s="516">
        <v>0</v>
      </c>
      <c r="E57" s="516">
        <v>1</v>
      </c>
      <c r="F57" s="516">
        <v>0</v>
      </c>
      <c r="G57" s="516">
        <v>0</v>
      </c>
      <c r="H57" s="516">
        <v>0</v>
      </c>
      <c r="I57" s="516">
        <v>0</v>
      </c>
      <c r="J57" s="516">
        <v>0</v>
      </c>
      <c r="K57" s="516">
        <v>0</v>
      </c>
    </row>
    <row r="58" spans="1:11" s="465" customFormat="1" x14ac:dyDescent="0.25">
      <c r="A58" s="689"/>
      <c r="B58" s="263" t="s">
        <v>910</v>
      </c>
      <c r="C58" s="499">
        <v>1</v>
      </c>
      <c r="D58" s="516">
        <v>0</v>
      </c>
      <c r="E58" s="516">
        <v>0</v>
      </c>
      <c r="F58" s="516">
        <v>0</v>
      </c>
      <c r="G58" s="516">
        <v>0</v>
      </c>
      <c r="H58" s="516">
        <v>0</v>
      </c>
      <c r="I58" s="516">
        <v>0</v>
      </c>
      <c r="J58" s="516">
        <v>0</v>
      </c>
      <c r="K58" s="516">
        <v>1</v>
      </c>
    </row>
    <row r="59" spans="1:11" x14ac:dyDescent="0.25">
      <c r="A59" s="687" t="s">
        <v>912</v>
      </c>
      <c r="B59" s="469" t="s">
        <v>3</v>
      </c>
      <c r="C59" s="499">
        <v>1</v>
      </c>
      <c r="D59" s="499">
        <v>1</v>
      </c>
      <c r="E59" s="499">
        <v>0</v>
      </c>
      <c r="F59" s="499">
        <v>0</v>
      </c>
      <c r="G59" s="537">
        <v>0</v>
      </c>
      <c r="H59" s="499">
        <v>0</v>
      </c>
      <c r="I59" s="499">
        <v>0</v>
      </c>
      <c r="J59" s="499">
        <v>0</v>
      </c>
      <c r="K59" s="499">
        <v>0</v>
      </c>
    </row>
    <row r="60" spans="1:11" x14ac:dyDescent="0.25">
      <c r="A60" s="689"/>
      <c r="B60" s="263" t="s">
        <v>911</v>
      </c>
      <c r="C60" s="499">
        <v>1</v>
      </c>
      <c r="D60" s="516">
        <v>1</v>
      </c>
      <c r="E60" s="516">
        <v>0</v>
      </c>
      <c r="F60" s="516">
        <v>0</v>
      </c>
      <c r="G60" s="516">
        <v>0</v>
      </c>
      <c r="H60" s="516">
        <v>0</v>
      </c>
      <c r="I60" s="516">
        <v>0</v>
      </c>
      <c r="J60" s="516">
        <v>0</v>
      </c>
      <c r="K60" s="516">
        <v>0</v>
      </c>
    </row>
    <row r="61" spans="1:11" x14ac:dyDescent="0.25">
      <c r="A61" s="687" t="s">
        <v>68</v>
      </c>
      <c r="B61" s="469" t="s">
        <v>3</v>
      </c>
      <c r="C61" s="499">
        <v>2</v>
      </c>
      <c r="D61" s="499">
        <v>0</v>
      </c>
      <c r="E61" s="499">
        <v>0</v>
      </c>
      <c r="F61" s="499">
        <v>1</v>
      </c>
      <c r="G61" s="537">
        <v>0</v>
      </c>
      <c r="H61" s="499">
        <v>0</v>
      </c>
      <c r="I61" s="499">
        <v>1</v>
      </c>
      <c r="J61" s="499">
        <v>0</v>
      </c>
      <c r="K61" s="499">
        <v>0</v>
      </c>
    </row>
    <row r="62" spans="1:11" x14ac:dyDescent="0.25">
      <c r="A62" s="688"/>
      <c r="B62" s="263" t="s">
        <v>913</v>
      </c>
      <c r="C62" s="499">
        <v>1</v>
      </c>
      <c r="D62" s="516">
        <v>0</v>
      </c>
      <c r="E62" s="516">
        <v>0</v>
      </c>
      <c r="F62" s="516">
        <v>0</v>
      </c>
      <c r="G62" s="516">
        <v>0</v>
      </c>
      <c r="H62" s="516">
        <v>0</v>
      </c>
      <c r="I62" s="516">
        <v>1</v>
      </c>
      <c r="J62" s="516">
        <v>0</v>
      </c>
      <c r="K62" s="516">
        <v>0</v>
      </c>
    </row>
    <row r="63" spans="1:11" x14ac:dyDescent="0.25">
      <c r="A63" s="689"/>
      <c r="B63" s="263" t="s">
        <v>913</v>
      </c>
      <c r="C63" s="499">
        <v>1</v>
      </c>
      <c r="D63" s="516">
        <v>0</v>
      </c>
      <c r="E63" s="516">
        <v>0</v>
      </c>
      <c r="F63" s="516">
        <v>1</v>
      </c>
      <c r="G63" s="516">
        <v>0</v>
      </c>
      <c r="H63" s="516">
        <v>0</v>
      </c>
      <c r="I63" s="516">
        <v>0</v>
      </c>
      <c r="J63" s="516">
        <v>0</v>
      </c>
      <c r="K63" s="516">
        <v>0</v>
      </c>
    </row>
    <row r="64" spans="1:11" x14ac:dyDescent="0.25">
      <c r="A64" s="685" t="s">
        <v>23</v>
      </c>
      <c r="B64" s="163" t="s">
        <v>3</v>
      </c>
      <c r="C64" s="382">
        <v>1</v>
      </c>
      <c r="D64" s="535">
        <v>0</v>
      </c>
      <c r="E64" s="535">
        <v>0</v>
      </c>
      <c r="F64" s="535">
        <v>0</v>
      </c>
      <c r="G64" s="535">
        <v>1</v>
      </c>
      <c r="H64" s="535">
        <v>0</v>
      </c>
      <c r="I64" s="535">
        <v>0</v>
      </c>
      <c r="J64" s="535">
        <v>0</v>
      </c>
      <c r="K64" s="535">
        <v>0</v>
      </c>
    </row>
    <row r="65" spans="1:11" x14ac:dyDescent="0.25">
      <c r="A65" s="686"/>
      <c r="B65" s="263" t="s">
        <v>723</v>
      </c>
      <c r="C65" s="499">
        <v>1</v>
      </c>
      <c r="D65" s="516">
        <v>0</v>
      </c>
      <c r="E65" s="516">
        <v>0</v>
      </c>
      <c r="F65" s="516">
        <v>0</v>
      </c>
      <c r="G65" s="516">
        <v>1</v>
      </c>
      <c r="H65" s="516">
        <v>0</v>
      </c>
      <c r="I65" s="516">
        <v>0</v>
      </c>
      <c r="J65" s="516">
        <v>0</v>
      </c>
      <c r="K65" s="516">
        <v>0</v>
      </c>
    </row>
    <row r="66" spans="1:11" s="144" customFormat="1" x14ac:dyDescent="0.25">
      <c r="A66" s="673" t="s">
        <v>75</v>
      </c>
      <c r="B66" s="163" t="s">
        <v>3</v>
      </c>
      <c r="C66" s="382">
        <v>1</v>
      </c>
      <c r="D66" s="382">
        <v>0</v>
      </c>
      <c r="E66" s="382">
        <v>0</v>
      </c>
      <c r="F66" s="382">
        <v>0</v>
      </c>
      <c r="G66" s="382">
        <v>1</v>
      </c>
      <c r="H66" s="382">
        <v>0</v>
      </c>
      <c r="I66" s="382">
        <v>0</v>
      </c>
      <c r="J66" s="382">
        <v>0</v>
      </c>
      <c r="K66" s="382">
        <v>0</v>
      </c>
    </row>
    <row r="67" spans="1:11" x14ac:dyDescent="0.25">
      <c r="A67" s="674"/>
      <c r="B67" s="263" t="s">
        <v>915</v>
      </c>
      <c r="C67" s="499">
        <v>1</v>
      </c>
      <c r="D67" s="516">
        <v>0</v>
      </c>
      <c r="E67" s="516">
        <v>0</v>
      </c>
      <c r="F67" s="516">
        <v>0</v>
      </c>
      <c r="G67" s="516">
        <v>1</v>
      </c>
      <c r="H67" s="516">
        <v>0</v>
      </c>
      <c r="I67" s="516">
        <v>0</v>
      </c>
      <c r="J67" s="516">
        <v>0</v>
      </c>
      <c r="K67" s="516">
        <v>0</v>
      </c>
    </row>
    <row r="68" spans="1:11" x14ac:dyDescent="0.25">
      <c r="A68" s="673" t="s">
        <v>24</v>
      </c>
      <c r="B68" s="163" t="s">
        <v>3</v>
      </c>
      <c r="C68" s="382">
        <v>5</v>
      </c>
      <c r="D68" s="382">
        <v>2</v>
      </c>
      <c r="E68" s="382">
        <v>0</v>
      </c>
      <c r="F68" s="382">
        <v>0</v>
      </c>
      <c r="G68" s="382">
        <v>3</v>
      </c>
      <c r="H68" s="382">
        <v>0</v>
      </c>
      <c r="I68" s="382">
        <v>0</v>
      </c>
      <c r="J68" s="382">
        <v>0</v>
      </c>
      <c r="K68" s="382">
        <v>0</v>
      </c>
    </row>
    <row r="69" spans="1:11" s="144" customFormat="1" ht="25.5" x14ac:dyDescent="0.25">
      <c r="A69" s="673"/>
      <c r="B69" s="263" t="s">
        <v>916</v>
      </c>
      <c r="C69" s="499">
        <v>1</v>
      </c>
      <c r="D69" s="516">
        <v>1</v>
      </c>
      <c r="E69" s="516">
        <v>0</v>
      </c>
      <c r="F69" s="516">
        <v>0</v>
      </c>
      <c r="G69" s="516">
        <v>0</v>
      </c>
      <c r="H69" s="516">
        <v>0</v>
      </c>
      <c r="I69" s="516">
        <v>0</v>
      </c>
      <c r="J69" s="516">
        <v>0</v>
      </c>
      <c r="K69" s="516">
        <v>0</v>
      </c>
    </row>
    <row r="70" spans="1:11" s="144" customFormat="1" x14ac:dyDescent="0.25">
      <c r="A70" s="673"/>
      <c r="B70" s="263" t="s">
        <v>917</v>
      </c>
      <c r="C70" s="499">
        <v>1</v>
      </c>
      <c r="D70" s="516">
        <v>0</v>
      </c>
      <c r="E70" s="516">
        <v>0</v>
      </c>
      <c r="F70" s="516">
        <v>0</v>
      </c>
      <c r="G70" s="516">
        <v>1</v>
      </c>
      <c r="H70" s="516">
        <v>0</v>
      </c>
      <c r="I70" s="516">
        <v>0</v>
      </c>
      <c r="J70" s="516">
        <v>0</v>
      </c>
      <c r="K70" s="516">
        <v>0</v>
      </c>
    </row>
    <row r="71" spans="1:11" s="144" customFormat="1" x14ac:dyDescent="0.25">
      <c r="A71" s="673"/>
      <c r="B71" s="263" t="s">
        <v>918</v>
      </c>
      <c r="C71" s="499">
        <v>1</v>
      </c>
      <c r="D71" s="516">
        <v>0</v>
      </c>
      <c r="E71" s="516">
        <v>0</v>
      </c>
      <c r="F71" s="516">
        <v>0</v>
      </c>
      <c r="G71" s="516">
        <v>1</v>
      </c>
      <c r="H71" s="516">
        <v>0</v>
      </c>
      <c r="I71" s="516">
        <v>0</v>
      </c>
      <c r="J71" s="516">
        <v>0</v>
      </c>
      <c r="K71" s="516">
        <v>0</v>
      </c>
    </row>
    <row r="72" spans="1:11" s="144" customFormat="1" x14ac:dyDescent="0.25">
      <c r="A72" s="673"/>
      <c r="B72" s="263" t="s">
        <v>919</v>
      </c>
      <c r="C72" s="499">
        <v>1</v>
      </c>
      <c r="D72" s="516">
        <v>0</v>
      </c>
      <c r="E72" s="516">
        <v>0</v>
      </c>
      <c r="F72" s="516">
        <v>0</v>
      </c>
      <c r="G72" s="516">
        <v>1</v>
      </c>
      <c r="H72" s="516">
        <v>0</v>
      </c>
      <c r="I72" s="516">
        <v>0</v>
      </c>
      <c r="J72" s="516">
        <v>0</v>
      </c>
      <c r="K72" s="516">
        <v>0</v>
      </c>
    </row>
    <row r="73" spans="1:11" s="144" customFormat="1" x14ac:dyDescent="0.25">
      <c r="A73" s="674"/>
      <c r="B73" s="263" t="s">
        <v>920</v>
      </c>
      <c r="C73" s="499">
        <v>1</v>
      </c>
      <c r="D73" s="516">
        <v>1</v>
      </c>
      <c r="E73" s="516">
        <v>0</v>
      </c>
      <c r="F73" s="516">
        <v>0</v>
      </c>
      <c r="G73" s="516">
        <v>0</v>
      </c>
      <c r="H73" s="516">
        <v>0</v>
      </c>
      <c r="I73" s="516">
        <v>0</v>
      </c>
      <c r="J73" s="516">
        <v>0</v>
      </c>
      <c r="K73" s="516">
        <v>0</v>
      </c>
    </row>
    <row r="74" spans="1:11" s="144" customFormat="1" x14ac:dyDescent="0.25">
      <c r="A74" s="673"/>
      <c r="B74" s="498" t="s">
        <v>3</v>
      </c>
      <c r="C74" s="499">
        <v>1</v>
      </c>
      <c r="D74" s="499">
        <v>0</v>
      </c>
      <c r="E74" s="499">
        <v>0</v>
      </c>
      <c r="F74" s="499">
        <v>0</v>
      </c>
      <c r="G74" s="537">
        <v>1</v>
      </c>
      <c r="H74" s="499">
        <v>0</v>
      </c>
      <c r="I74" s="499">
        <v>0</v>
      </c>
      <c r="J74" s="499">
        <v>0</v>
      </c>
      <c r="K74" s="499">
        <v>0</v>
      </c>
    </row>
    <row r="75" spans="1:11" s="144" customFormat="1" ht="25.5" x14ac:dyDescent="0.25">
      <c r="A75" s="674"/>
      <c r="B75" s="263" t="s">
        <v>921</v>
      </c>
      <c r="C75" s="499">
        <v>1</v>
      </c>
      <c r="D75" s="516">
        <v>0</v>
      </c>
      <c r="E75" s="516">
        <v>0</v>
      </c>
      <c r="F75" s="516">
        <v>0</v>
      </c>
      <c r="G75" s="516">
        <v>1</v>
      </c>
      <c r="H75" s="516">
        <v>0</v>
      </c>
      <c r="I75" s="516">
        <v>0</v>
      </c>
      <c r="J75" s="516">
        <v>0</v>
      </c>
      <c r="K75" s="516">
        <v>0</v>
      </c>
    </row>
    <row r="76" spans="1:11" x14ac:dyDescent="0.25">
      <c r="A76" s="677" t="s">
        <v>48</v>
      </c>
      <c r="B76" s="163" t="s">
        <v>3</v>
      </c>
      <c r="C76" s="382">
        <v>1</v>
      </c>
      <c r="D76" s="382">
        <v>0</v>
      </c>
      <c r="E76" s="382">
        <v>0</v>
      </c>
      <c r="F76" s="382">
        <v>0</v>
      </c>
      <c r="G76" s="382">
        <v>0</v>
      </c>
      <c r="H76" s="382">
        <v>0</v>
      </c>
      <c r="I76" s="382">
        <v>0</v>
      </c>
      <c r="J76" s="382">
        <v>1</v>
      </c>
      <c r="K76" s="382">
        <v>0</v>
      </c>
    </row>
    <row r="77" spans="1:11" x14ac:dyDescent="0.25">
      <c r="A77" s="676"/>
      <c r="B77" s="263" t="s">
        <v>922</v>
      </c>
      <c r="C77" s="499">
        <v>1</v>
      </c>
      <c r="D77" s="516">
        <v>0</v>
      </c>
      <c r="E77" s="516">
        <v>0</v>
      </c>
      <c r="F77" s="516">
        <v>0</v>
      </c>
      <c r="G77" s="516">
        <v>0</v>
      </c>
      <c r="H77" s="516">
        <v>0</v>
      </c>
      <c r="I77" s="516">
        <v>0</v>
      </c>
      <c r="J77" s="516">
        <v>1</v>
      </c>
      <c r="K77" s="516">
        <v>0</v>
      </c>
    </row>
    <row r="78" spans="1:11" s="144" customFormat="1" x14ac:dyDescent="0.25">
      <c r="A78" s="673" t="s">
        <v>55</v>
      </c>
      <c r="B78" s="163" t="s">
        <v>3</v>
      </c>
      <c r="C78" s="382">
        <v>2</v>
      </c>
      <c r="D78" s="382">
        <v>1</v>
      </c>
      <c r="E78" s="382">
        <v>0</v>
      </c>
      <c r="F78" s="382">
        <v>0</v>
      </c>
      <c r="G78" s="382">
        <v>1</v>
      </c>
      <c r="H78" s="382">
        <v>0</v>
      </c>
      <c r="I78" s="382">
        <v>0</v>
      </c>
      <c r="J78" s="382">
        <v>0</v>
      </c>
      <c r="K78" s="382">
        <v>0</v>
      </c>
    </row>
    <row r="79" spans="1:11" s="144" customFormat="1" x14ac:dyDescent="0.25">
      <c r="A79" s="673"/>
      <c r="B79" s="263" t="s">
        <v>722</v>
      </c>
      <c r="C79" s="499">
        <v>1</v>
      </c>
      <c r="D79" s="516">
        <v>0</v>
      </c>
      <c r="E79" s="516">
        <v>0</v>
      </c>
      <c r="F79" s="516">
        <v>0</v>
      </c>
      <c r="G79" s="516">
        <v>1</v>
      </c>
      <c r="H79" s="516">
        <v>0</v>
      </c>
      <c r="I79" s="516">
        <v>0</v>
      </c>
      <c r="J79" s="516">
        <v>0</v>
      </c>
      <c r="K79" s="516">
        <v>0</v>
      </c>
    </row>
    <row r="80" spans="1:11" s="144" customFormat="1" x14ac:dyDescent="0.25">
      <c r="A80" s="674"/>
      <c r="B80" s="263" t="s">
        <v>923</v>
      </c>
      <c r="C80" s="499">
        <v>1</v>
      </c>
      <c r="D80" s="516">
        <v>1</v>
      </c>
      <c r="E80" s="516">
        <v>0</v>
      </c>
      <c r="F80" s="516">
        <v>0</v>
      </c>
      <c r="G80" s="516">
        <v>0</v>
      </c>
      <c r="H80" s="516">
        <v>0</v>
      </c>
      <c r="I80" s="516">
        <v>0</v>
      </c>
      <c r="J80" s="516">
        <v>0</v>
      </c>
      <c r="K80" s="516">
        <v>0</v>
      </c>
    </row>
    <row r="81" spans="1:11" x14ac:dyDescent="0.25">
      <c r="A81" s="673" t="s">
        <v>60</v>
      </c>
      <c r="B81" s="163" t="s">
        <v>3</v>
      </c>
      <c r="C81" s="382">
        <v>4</v>
      </c>
      <c r="D81" s="382">
        <v>0</v>
      </c>
      <c r="E81" s="382">
        <v>2</v>
      </c>
      <c r="F81" s="382">
        <v>0</v>
      </c>
      <c r="G81" s="382">
        <v>2</v>
      </c>
      <c r="H81" s="382">
        <v>0</v>
      </c>
      <c r="I81" s="382">
        <v>0</v>
      </c>
      <c r="J81" s="382">
        <v>0</v>
      </c>
      <c r="K81" s="382">
        <v>0</v>
      </c>
    </row>
    <row r="82" spans="1:11" x14ac:dyDescent="0.25">
      <c r="A82" s="673"/>
      <c r="B82" s="263" t="s">
        <v>924</v>
      </c>
      <c r="C82" s="499">
        <v>1</v>
      </c>
      <c r="D82" s="516">
        <v>0</v>
      </c>
      <c r="E82" s="516">
        <v>1</v>
      </c>
      <c r="F82" s="516">
        <v>0</v>
      </c>
      <c r="G82" s="516">
        <v>0</v>
      </c>
      <c r="H82" s="516">
        <v>0</v>
      </c>
      <c r="I82" s="516">
        <v>0</v>
      </c>
      <c r="J82" s="516">
        <v>0</v>
      </c>
      <c r="K82" s="516">
        <v>0</v>
      </c>
    </row>
    <row r="83" spans="1:11" x14ac:dyDescent="0.25">
      <c r="A83" s="673"/>
      <c r="B83" s="263" t="s">
        <v>925</v>
      </c>
      <c r="C83" s="499">
        <v>1</v>
      </c>
      <c r="D83" s="516">
        <v>0</v>
      </c>
      <c r="E83" s="516">
        <v>0</v>
      </c>
      <c r="F83" s="516">
        <v>0</v>
      </c>
      <c r="G83" s="516">
        <v>1</v>
      </c>
      <c r="H83" s="516">
        <v>0</v>
      </c>
      <c r="I83" s="516">
        <v>0</v>
      </c>
      <c r="J83" s="516">
        <v>0</v>
      </c>
      <c r="K83" s="516">
        <v>0</v>
      </c>
    </row>
    <row r="84" spans="1:11" x14ac:dyDescent="0.25">
      <c r="A84" s="673"/>
      <c r="B84" s="263" t="s">
        <v>926</v>
      </c>
      <c r="C84" s="499">
        <v>1</v>
      </c>
      <c r="D84" s="516">
        <v>0</v>
      </c>
      <c r="E84" s="516">
        <v>1</v>
      </c>
      <c r="F84" s="516">
        <v>0</v>
      </c>
      <c r="G84" s="516">
        <v>0</v>
      </c>
      <c r="H84" s="516">
        <v>0</v>
      </c>
      <c r="I84" s="516">
        <v>0</v>
      </c>
      <c r="J84" s="516">
        <v>0</v>
      </c>
      <c r="K84" s="516">
        <v>0</v>
      </c>
    </row>
    <row r="85" spans="1:11" x14ac:dyDescent="0.25">
      <c r="A85" s="674"/>
      <c r="B85" s="263" t="s">
        <v>927</v>
      </c>
      <c r="C85" s="499">
        <v>1</v>
      </c>
      <c r="D85" s="516">
        <v>0</v>
      </c>
      <c r="E85" s="516">
        <v>0</v>
      </c>
      <c r="F85" s="516">
        <v>0</v>
      </c>
      <c r="G85" s="516">
        <v>1</v>
      </c>
      <c r="H85" s="516">
        <v>0</v>
      </c>
      <c r="I85" s="516">
        <v>0</v>
      </c>
      <c r="J85" s="516">
        <v>0</v>
      </c>
      <c r="K85" s="516">
        <v>0</v>
      </c>
    </row>
    <row r="86" spans="1:11" s="144" customFormat="1" x14ac:dyDescent="0.25">
      <c r="A86" s="673" t="s">
        <v>82</v>
      </c>
      <c r="B86" s="163" t="s">
        <v>3</v>
      </c>
      <c r="C86" s="382">
        <v>1</v>
      </c>
      <c r="D86" s="382">
        <v>0</v>
      </c>
      <c r="E86" s="382">
        <v>0</v>
      </c>
      <c r="F86" s="382">
        <v>0</v>
      </c>
      <c r="G86" s="382">
        <v>1</v>
      </c>
      <c r="H86" s="382">
        <v>0</v>
      </c>
      <c r="I86" s="382">
        <v>0</v>
      </c>
      <c r="J86" s="382">
        <v>0</v>
      </c>
      <c r="K86" s="382">
        <v>0</v>
      </c>
    </row>
    <row r="87" spans="1:11" s="144" customFormat="1" x14ac:dyDescent="0.25">
      <c r="A87" s="674"/>
      <c r="B87" s="263" t="s">
        <v>928</v>
      </c>
      <c r="C87" s="499">
        <v>1</v>
      </c>
      <c r="D87" s="516">
        <v>0</v>
      </c>
      <c r="E87" s="516">
        <v>0</v>
      </c>
      <c r="F87" s="516">
        <v>0</v>
      </c>
      <c r="G87" s="516">
        <v>1</v>
      </c>
      <c r="H87" s="516">
        <v>0</v>
      </c>
      <c r="I87" s="516">
        <v>0</v>
      </c>
      <c r="J87" s="516">
        <v>0</v>
      </c>
      <c r="K87" s="516">
        <v>0</v>
      </c>
    </row>
    <row r="88" spans="1:11" x14ac:dyDescent="0.25">
      <c r="A88" s="677" t="s">
        <v>49</v>
      </c>
      <c r="B88" s="163" t="s">
        <v>3</v>
      </c>
      <c r="C88" s="382">
        <v>1</v>
      </c>
      <c r="D88" s="382">
        <v>0</v>
      </c>
      <c r="E88" s="382">
        <v>0</v>
      </c>
      <c r="F88" s="382">
        <v>0</v>
      </c>
      <c r="G88" s="382">
        <v>1</v>
      </c>
      <c r="H88" s="382">
        <v>0</v>
      </c>
      <c r="I88" s="382">
        <v>0</v>
      </c>
      <c r="J88" s="382">
        <v>0</v>
      </c>
      <c r="K88" s="382">
        <v>0</v>
      </c>
    </row>
    <row r="89" spans="1:11" x14ac:dyDescent="0.25">
      <c r="A89" s="676"/>
      <c r="B89" s="263" t="s">
        <v>929</v>
      </c>
      <c r="C89" s="499">
        <v>1</v>
      </c>
      <c r="D89" s="516">
        <v>0</v>
      </c>
      <c r="E89" s="516">
        <v>0</v>
      </c>
      <c r="F89" s="516">
        <v>0</v>
      </c>
      <c r="G89" s="516">
        <v>1</v>
      </c>
      <c r="H89" s="516">
        <v>0</v>
      </c>
      <c r="I89" s="516">
        <v>0</v>
      </c>
      <c r="J89" s="516">
        <v>0</v>
      </c>
      <c r="K89" s="516">
        <v>0</v>
      </c>
    </row>
    <row r="90" spans="1:11" s="144" customFormat="1" x14ac:dyDescent="0.25">
      <c r="A90" s="673" t="s">
        <v>20</v>
      </c>
      <c r="B90" s="163" t="s">
        <v>3</v>
      </c>
      <c r="C90" s="382">
        <v>4</v>
      </c>
      <c r="D90" s="382">
        <v>0</v>
      </c>
      <c r="E90" s="382">
        <v>0</v>
      </c>
      <c r="F90" s="382">
        <v>0</v>
      </c>
      <c r="G90" s="382">
        <v>0</v>
      </c>
      <c r="H90" s="382">
        <v>0</v>
      </c>
      <c r="I90" s="382">
        <v>0</v>
      </c>
      <c r="J90" s="382">
        <v>0</v>
      </c>
      <c r="K90" s="382">
        <v>1</v>
      </c>
    </row>
    <row r="91" spans="1:11" s="144" customFormat="1" x14ac:dyDescent="0.25">
      <c r="A91" s="674"/>
      <c r="B91" s="263" t="s">
        <v>930</v>
      </c>
      <c r="C91" s="499">
        <v>1</v>
      </c>
      <c r="D91" s="516">
        <v>0</v>
      </c>
      <c r="E91" s="516">
        <v>0</v>
      </c>
      <c r="F91" s="516">
        <v>0</v>
      </c>
      <c r="G91" s="516">
        <v>0</v>
      </c>
      <c r="H91" s="516">
        <v>0</v>
      </c>
      <c r="I91" s="516">
        <v>0</v>
      </c>
      <c r="J91" s="516">
        <v>0</v>
      </c>
      <c r="K91" s="516">
        <v>1</v>
      </c>
    </row>
    <row r="92" spans="1:11" x14ac:dyDescent="0.25">
      <c r="A92" s="673" t="s">
        <v>31</v>
      </c>
      <c r="B92" s="163" t="s">
        <v>3</v>
      </c>
      <c r="C92" s="382">
        <v>4</v>
      </c>
      <c r="D92" s="382">
        <v>2</v>
      </c>
      <c r="E92" s="382">
        <v>2</v>
      </c>
      <c r="F92" s="382">
        <v>0</v>
      </c>
      <c r="G92" s="382">
        <v>0</v>
      </c>
      <c r="H92" s="382">
        <v>0</v>
      </c>
      <c r="I92" s="382">
        <v>0</v>
      </c>
      <c r="J92" s="382">
        <v>0</v>
      </c>
      <c r="K92" s="382">
        <v>0</v>
      </c>
    </row>
    <row r="93" spans="1:11" x14ac:dyDescent="0.25">
      <c r="A93" s="673"/>
      <c r="B93" s="263" t="s">
        <v>925</v>
      </c>
      <c r="C93" s="499">
        <v>1</v>
      </c>
      <c r="D93" s="516">
        <v>0</v>
      </c>
      <c r="E93" s="516">
        <v>1</v>
      </c>
      <c r="F93" s="516">
        <v>0</v>
      </c>
      <c r="G93" s="516">
        <v>0</v>
      </c>
      <c r="H93" s="516">
        <v>0</v>
      </c>
      <c r="I93" s="516">
        <v>0</v>
      </c>
      <c r="J93" s="516">
        <v>0</v>
      </c>
      <c r="K93" s="516">
        <v>0</v>
      </c>
    </row>
    <row r="94" spans="1:11" s="144" customFormat="1" x14ac:dyDescent="0.25">
      <c r="A94" s="673"/>
      <c r="B94" s="263" t="s">
        <v>931</v>
      </c>
      <c r="C94" s="499">
        <v>1</v>
      </c>
      <c r="D94" s="516">
        <v>0</v>
      </c>
      <c r="E94" s="516">
        <v>1</v>
      </c>
      <c r="F94" s="516">
        <v>0</v>
      </c>
      <c r="G94" s="516">
        <v>0</v>
      </c>
      <c r="H94" s="516">
        <v>0</v>
      </c>
      <c r="I94" s="516">
        <v>0</v>
      </c>
      <c r="J94" s="516">
        <v>0</v>
      </c>
      <c r="K94" s="516">
        <v>0</v>
      </c>
    </row>
    <row r="95" spans="1:11" s="144" customFormat="1" x14ac:dyDescent="0.25">
      <c r="A95" s="673"/>
      <c r="B95" s="263" t="s">
        <v>932</v>
      </c>
      <c r="C95" s="499">
        <v>1</v>
      </c>
      <c r="D95" s="516">
        <v>1</v>
      </c>
      <c r="E95" s="516">
        <v>0</v>
      </c>
      <c r="F95" s="516">
        <v>0</v>
      </c>
      <c r="G95" s="516">
        <v>0</v>
      </c>
      <c r="H95" s="516">
        <v>0</v>
      </c>
      <c r="I95" s="516">
        <v>0</v>
      </c>
      <c r="J95" s="516">
        <v>0</v>
      </c>
      <c r="K95" s="516">
        <v>0</v>
      </c>
    </row>
    <row r="96" spans="1:11" x14ac:dyDescent="0.25">
      <c r="A96" s="674"/>
      <c r="B96" s="263" t="s">
        <v>933</v>
      </c>
      <c r="C96" s="499">
        <v>1</v>
      </c>
      <c r="D96" s="516">
        <v>1</v>
      </c>
      <c r="E96" s="516">
        <v>0</v>
      </c>
      <c r="F96" s="516">
        <v>0</v>
      </c>
      <c r="G96" s="516">
        <v>0</v>
      </c>
      <c r="H96" s="516">
        <v>0</v>
      </c>
      <c r="I96" s="516">
        <v>0</v>
      </c>
      <c r="J96" s="516">
        <v>0</v>
      </c>
      <c r="K96" s="516">
        <v>0</v>
      </c>
    </row>
    <row r="97" spans="1:11" x14ac:dyDescent="0.25">
      <c r="A97" s="684" t="s">
        <v>50</v>
      </c>
      <c r="B97" s="163" t="s">
        <v>3</v>
      </c>
      <c r="C97" s="382">
        <v>1</v>
      </c>
      <c r="D97" s="382">
        <v>0</v>
      </c>
      <c r="E97" s="382">
        <v>1</v>
      </c>
      <c r="F97" s="382">
        <v>0</v>
      </c>
      <c r="G97" s="382">
        <v>0</v>
      </c>
      <c r="H97" s="382">
        <v>0</v>
      </c>
      <c r="I97" s="382">
        <v>0</v>
      </c>
      <c r="J97" s="382">
        <v>0</v>
      </c>
      <c r="K97" s="382">
        <v>0</v>
      </c>
    </row>
    <row r="98" spans="1:11" x14ac:dyDescent="0.25">
      <c r="A98" s="681"/>
      <c r="B98" s="263" t="s">
        <v>955</v>
      </c>
      <c r="C98" s="499">
        <v>1</v>
      </c>
      <c r="D98" s="516">
        <v>0</v>
      </c>
      <c r="E98" s="516">
        <v>1</v>
      </c>
      <c r="F98" s="516">
        <v>0</v>
      </c>
      <c r="G98" s="516">
        <v>0</v>
      </c>
      <c r="H98" s="516">
        <v>0</v>
      </c>
      <c r="I98" s="516">
        <v>0</v>
      </c>
      <c r="J98" s="516">
        <v>0</v>
      </c>
      <c r="K98" s="516">
        <v>0</v>
      </c>
    </row>
  </sheetData>
  <mergeCells count="40">
    <mergeCell ref="A50:A53"/>
    <mergeCell ref="A54:A55"/>
    <mergeCell ref="A46:A47"/>
    <mergeCell ref="A76:A77"/>
    <mergeCell ref="A81:A85"/>
    <mergeCell ref="A64:A65"/>
    <mergeCell ref="A56:A58"/>
    <mergeCell ref="A59:A60"/>
    <mergeCell ref="A61:A63"/>
    <mergeCell ref="A88:A89"/>
    <mergeCell ref="A92:A96"/>
    <mergeCell ref="A97:A98"/>
    <mergeCell ref="A66:A67"/>
    <mergeCell ref="A68:A73"/>
    <mergeCell ref="A74:A75"/>
    <mergeCell ref="A78:A80"/>
    <mergeCell ref="A86:A87"/>
    <mergeCell ref="A90:A91"/>
    <mergeCell ref="A1:K1"/>
    <mergeCell ref="A3:K3"/>
    <mergeCell ref="A2:K2"/>
    <mergeCell ref="A19:A20"/>
    <mergeCell ref="A17:A18"/>
    <mergeCell ref="A9:A13"/>
    <mergeCell ref="A14:A16"/>
    <mergeCell ref="A4:A5"/>
    <mergeCell ref="B4:B5"/>
    <mergeCell ref="C4:C5"/>
    <mergeCell ref="D4:H4"/>
    <mergeCell ref="A7:A8"/>
    <mergeCell ref="A37:A41"/>
    <mergeCell ref="A42:A43"/>
    <mergeCell ref="A44:A45"/>
    <mergeCell ref="A48:A49"/>
    <mergeCell ref="A21:A23"/>
    <mergeCell ref="A24:A25"/>
    <mergeCell ref="A26:A27"/>
    <mergeCell ref="A35:A36"/>
    <mergeCell ref="A28:A32"/>
    <mergeCell ref="A33:A34"/>
  </mergeCells>
  <hyperlinks>
    <hyperlink ref="M1" location="INDEX!A1" display="Back to Index" xr:uid="{00FDEB78-6E2C-4D6E-AB8F-6C284A4FE57F}"/>
  </hyperlinks>
  <pageMargins left="0.25" right="0.25" top="0.75" bottom="0.75" header="0.3" footer="0.3"/>
  <pageSetup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EFF94-A293-416B-BA9A-1D38E8C90559}">
  <sheetPr>
    <tabColor theme="9"/>
  </sheetPr>
  <dimension ref="A1:F126"/>
  <sheetViews>
    <sheetView workbookViewId="0">
      <selection sqref="A1:E1"/>
    </sheetView>
  </sheetViews>
  <sheetFormatPr defaultColWidth="26.7109375" defaultRowHeight="15" x14ac:dyDescent="0.25"/>
  <cols>
    <col min="1" max="1" width="18.140625" style="162" bestFit="1" customWidth="1"/>
    <col min="2" max="5" width="26.7109375" style="162"/>
    <col min="6" max="6" width="12.7109375" style="198" bestFit="1" customWidth="1"/>
    <col min="7" max="16384" width="26.7109375" style="162"/>
  </cols>
  <sheetData>
    <row r="1" spans="1:6" ht="18.75" x14ac:dyDescent="0.25">
      <c r="A1" s="690" t="s">
        <v>424</v>
      </c>
      <c r="B1" s="690"/>
      <c r="C1" s="690"/>
      <c r="D1" s="690"/>
      <c r="E1" s="690"/>
      <c r="F1" s="222" t="s">
        <v>648</v>
      </c>
    </row>
    <row r="2" spans="1:6" ht="18.75" x14ac:dyDescent="0.25">
      <c r="A2" s="690" t="s">
        <v>1</v>
      </c>
      <c r="B2" s="690"/>
      <c r="C2" s="690"/>
      <c r="D2" s="690"/>
      <c r="E2" s="690"/>
    </row>
    <row r="3" spans="1:6" ht="18.75" x14ac:dyDescent="0.25">
      <c r="A3" s="691" t="s">
        <v>791</v>
      </c>
      <c r="B3" s="691"/>
      <c r="C3" s="691"/>
      <c r="D3" s="691"/>
      <c r="E3" s="691"/>
    </row>
    <row r="4" spans="1:6" x14ac:dyDescent="0.25">
      <c r="A4" s="696" t="s">
        <v>425</v>
      </c>
      <c r="B4" s="696" t="s">
        <v>426</v>
      </c>
      <c r="C4" s="696" t="s">
        <v>427</v>
      </c>
      <c r="D4" s="696"/>
      <c r="E4" s="696"/>
    </row>
    <row r="5" spans="1:6" ht="38.25" x14ac:dyDescent="0.25">
      <c r="A5" s="696"/>
      <c r="B5" s="696"/>
      <c r="C5" s="473" t="s">
        <v>428</v>
      </c>
      <c r="D5" s="473" t="s">
        <v>429</v>
      </c>
      <c r="E5" s="473" t="s">
        <v>430</v>
      </c>
    </row>
    <row r="6" spans="1:6" x14ac:dyDescent="0.25">
      <c r="A6" s="697" t="s">
        <v>52</v>
      </c>
      <c r="B6" s="477" t="s">
        <v>879</v>
      </c>
      <c r="C6" s="396" t="s">
        <v>725</v>
      </c>
      <c r="D6" s="396" t="s">
        <v>333</v>
      </c>
      <c r="E6" s="396" t="s">
        <v>435</v>
      </c>
    </row>
    <row r="7" spans="1:6" ht="38.25" x14ac:dyDescent="0.25">
      <c r="A7" s="698"/>
      <c r="B7" s="398" t="s">
        <v>726</v>
      </c>
      <c r="C7" s="396" t="s">
        <v>324</v>
      </c>
      <c r="D7" s="396" t="s">
        <v>441</v>
      </c>
      <c r="E7" s="396" t="s">
        <v>934</v>
      </c>
    </row>
    <row r="8" spans="1:6" x14ac:dyDescent="0.25">
      <c r="A8" s="692" t="s">
        <v>434</v>
      </c>
      <c r="B8" s="397" t="s">
        <v>881</v>
      </c>
      <c r="C8" s="396" t="s">
        <v>935</v>
      </c>
      <c r="D8" s="396" t="s">
        <v>725</v>
      </c>
      <c r="E8" s="396" t="s">
        <v>333</v>
      </c>
    </row>
    <row r="9" spans="1:6" x14ac:dyDescent="0.25">
      <c r="A9" s="695"/>
      <c r="B9" s="398" t="s">
        <v>726</v>
      </c>
      <c r="C9" s="396" t="s">
        <v>318</v>
      </c>
      <c r="D9" s="396" t="s">
        <v>318</v>
      </c>
      <c r="E9" s="396" t="s">
        <v>347</v>
      </c>
    </row>
    <row r="10" spans="1:6" ht="25.5" x14ac:dyDescent="0.25">
      <c r="A10" s="695"/>
      <c r="B10" s="478" t="s">
        <v>880</v>
      </c>
      <c r="C10" s="396" t="s">
        <v>333</v>
      </c>
      <c r="D10" s="396" t="s">
        <v>375</v>
      </c>
      <c r="E10" s="396" t="s">
        <v>290</v>
      </c>
    </row>
    <row r="11" spans="1:6" ht="38.25" x14ac:dyDescent="0.25">
      <c r="A11" s="695"/>
      <c r="B11" s="398" t="s">
        <v>726</v>
      </c>
      <c r="C11" s="396" t="s">
        <v>441</v>
      </c>
      <c r="D11" s="396" t="s">
        <v>112</v>
      </c>
      <c r="E11" s="396" t="s">
        <v>292</v>
      </c>
    </row>
    <row r="12" spans="1:6" x14ac:dyDescent="0.25">
      <c r="A12" s="695"/>
      <c r="B12" s="699" t="s">
        <v>882</v>
      </c>
      <c r="C12" s="396" t="s">
        <v>305</v>
      </c>
      <c r="D12" s="396" t="s">
        <v>333</v>
      </c>
      <c r="E12" s="396" t="s">
        <v>333</v>
      </c>
    </row>
    <row r="13" spans="1:6" x14ac:dyDescent="0.25">
      <c r="A13" s="695"/>
      <c r="B13" s="700"/>
      <c r="C13" s="396" t="s">
        <v>936</v>
      </c>
      <c r="D13" s="396" t="s">
        <v>344</v>
      </c>
      <c r="E13" s="396" t="s">
        <v>344</v>
      </c>
    </row>
    <row r="14" spans="1:6" ht="25.5" customHeight="1" x14ac:dyDescent="0.25">
      <c r="A14" s="695"/>
      <c r="B14" s="397" t="s">
        <v>721</v>
      </c>
      <c r="C14" s="396" t="s">
        <v>328</v>
      </c>
      <c r="D14" s="396" t="s">
        <v>328</v>
      </c>
      <c r="E14" s="396" t="s">
        <v>328</v>
      </c>
    </row>
    <row r="15" spans="1:6" ht="25.5" x14ac:dyDescent="0.25">
      <c r="A15" s="694"/>
      <c r="B15" s="398" t="s">
        <v>726</v>
      </c>
      <c r="C15" s="396" t="s">
        <v>331</v>
      </c>
      <c r="D15" s="396" t="s">
        <v>331</v>
      </c>
      <c r="E15" s="396" t="s">
        <v>331</v>
      </c>
    </row>
    <row r="16" spans="1:6" ht="25.5" x14ac:dyDescent="0.25">
      <c r="A16" s="692" t="s">
        <v>438</v>
      </c>
      <c r="B16" s="699" t="s">
        <v>884</v>
      </c>
      <c r="C16" s="396" t="s">
        <v>305</v>
      </c>
      <c r="D16" s="396" t="s">
        <v>367</v>
      </c>
      <c r="E16" s="396" t="s">
        <v>333</v>
      </c>
    </row>
    <row r="17" spans="1:5" x14ac:dyDescent="0.25">
      <c r="A17" s="695"/>
      <c r="B17" s="700"/>
      <c r="C17" s="396" t="s">
        <v>311</v>
      </c>
      <c r="D17" s="396" t="s">
        <v>112</v>
      </c>
      <c r="E17" s="396" t="s">
        <v>346</v>
      </c>
    </row>
    <row r="18" spans="1:5" ht="25.5" x14ac:dyDescent="0.25">
      <c r="A18" s="695"/>
      <c r="B18" s="478" t="s">
        <v>883</v>
      </c>
      <c r="C18" s="396" t="s">
        <v>333</v>
      </c>
      <c r="D18" s="396" t="s">
        <v>333</v>
      </c>
      <c r="E18" s="396" t="s">
        <v>293</v>
      </c>
    </row>
    <row r="19" spans="1:5" ht="38.25" x14ac:dyDescent="0.25">
      <c r="A19" s="694"/>
      <c r="B19" s="398" t="s">
        <v>726</v>
      </c>
      <c r="C19" s="396" t="s">
        <v>348</v>
      </c>
      <c r="D19" s="396" t="s">
        <v>348</v>
      </c>
      <c r="E19" s="396" t="s">
        <v>368</v>
      </c>
    </row>
    <row r="20" spans="1:5" ht="25.5" x14ac:dyDescent="0.25">
      <c r="A20" s="692" t="s">
        <v>15</v>
      </c>
      <c r="B20" s="478" t="s">
        <v>885</v>
      </c>
      <c r="C20" s="396" t="s">
        <v>294</v>
      </c>
      <c r="D20" s="396" t="s">
        <v>333</v>
      </c>
      <c r="E20" s="396" t="s">
        <v>102</v>
      </c>
    </row>
    <row r="21" spans="1:5" ht="38.25" x14ac:dyDescent="0.25">
      <c r="A21" s="693"/>
      <c r="B21" s="398" t="s">
        <v>726</v>
      </c>
      <c r="C21" s="396" t="s">
        <v>302</v>
      </c>
      <c r="D21" s="396" t="s">
        <v>441</v>
      </c>
      <c r="E21" s="396" t="s">
        <v>845</v>
      </c>
    </row>
    <row r="22" spans="1:5" x14ac:dyDescent="0.25">
      <c r="A22" s="692" t="s">
        <v>440</v>
      </c>
      <c r="B22" s="478" t="s">
        <v>886</v>
      </c>
      <c r="C22" s="396" t="s">
        <v>333</v>
      </c>
      <c r="D22" s="396" t="s">
        <v>293</v>
      </c>
      <c r="E22" s="396" t="s">
        <v>293</v>
      </c>
    </row>
    <row r="23" spans="1:5" ht="38.25" x14ac:dyDescent="0.25">
      <c r="A23" s="695"/>
      <c r="B23" s="398" t="s">
        <v>726</v>
      </c>
      <c r="C23" s="396" t="s">
        <v>344</v>
      </c>
      <c r="D23" s="396" t="s">
        <v>368</v>
      </c>
      <c r="E23" s="396" t="s">
        <v>368</v>
      </c>
    </row>
    <row r="24" spans="1:5" ht="15" customHeight="1" x14ac:dyDescent="0.25">
      <c r="A24" s="692" t="s">
        <v>442</v>
      </c>
      <c r="B24" s="478" t="s">
        <v>888</v>
      </c>
      <c r="C24" s="396" t="s">
        <v>328</v>
      </c>
      <c r="D24" s="396" t="s">
        <v>367</v>
      </c>
      <c r="E24" s="396" t="s">
        <v>333</v>
      </c>
    </row>
    <row r="25" spans="1:5" ht="38.25" x14ac:dyDescent="0.25">
      <c r="A25" s="695"/>
      <c r="B25" s="398" t="s">
        <v>726</v>
      </c>
      <c r="C25" s="396" t="s">
        <v>331</v>
      </c>
      <c r="D25" s="396" t="s">
        <v>112</v>
      </c>
      <c r="E25" s="396" t="s">
        <v>441</v>
      </c>
    </row>
    <row r="26" spans="1:5" x14ac:dyDescent="0.25">
      <c r="A26" s="695"/>
      <c r="B26" s="478" t="s">
        <v>887</v>
      </c>
      <c r="C26" s="396" t="s">
        <v>333</v>
      </c>
      <c r="D26" s="396" t="s">
        <v>725</v>
      </c>
      <c r="E26" s="396" t="s">
        <v>333</v>
      </c>
    </row>
    <row r="27" spans="1:5" ht="25.5" x14ac:dyDescent="0.25">
      <c r="A27" s="695"/>
      <c r="B27" s="398" t="s">
        <v>726</v>
      </c>
      <c r="C27" s="396" t="s">
        <v>346</v>
      </c>
      <c r="D27" s="396" t="s">
        <v>324</v>
      </c>
      <c r="E27" s="396" t="s">
        <v>346</v>
      </c>
    </row>
    <row r="28" spans="1:5" x14ac:dyDescent="0.25">
      <c r="A28" s="706" t="s">
        <v>33</v>
      </c>
      <c r="B28" s="479" t="s">
        <v>889</v>
      </c>
      <c r="C28" s="396" t="s">
        <v>435</v>
      </c>
      <c r="D28" s="396" t="s">
        <v>333</v>
      </c>
      <c r="E28" s="396" t="s">
        <v>293</v>
      </c>
    </row>
    <row r="29" spans="1:5" ht="38.25" x14ac:dyDescent="0.25">
      <c r="A29" s="698"/>
      <c r="B29" s="398" t="s">
        <v>726</v>
      </c>
      <c r="C29" s="396" t="s">
        <v>728</v>
      </c>
      <c r="D29" s="396" t="s">
        <v>348</v>
      </c>
      <c r="E29" s="396" t="s">
        <v>368</v>
      </c>
    </row>
    <row r="30" spans="1:5" ht="25.5" x14ac:dyDescent="0.25">
      <c r="A30" s="692" t="s">
        <v>443</v>
      </c>
      <c r="B30" s="478" t="s">
        <v>890</v>
      </c>
      <c r="C30" s="396" t="s">
        <v>432</v>
      </c>
      <c r="D30" s="396" t="s">
        <v>725</v>
      </c>
      <c r="E30" s="396" t="s">
        <v>725</v>
      </c>
    </row>
    <row r="31" spans="1:5" x14ac:dyDescent="0.25">
      <c r="A31" s="693"/>
      <c r="B31" s="398" t="s">
        <v>726</v>
      </c>
      <c r="C31" s="396" t="s">
        <v>112</v>
      </c>
      <c r="D31" s="396" t="s">
        <v>323</v>
      </c>
      <c r="E31" s="396" t="s">
        <v>323</v>
      </c>
    </row>
    <row r="32" spans="1:5" x14ac:dyDescent="0.25">
      <c r="A32" s="693"/>
      <c r="B32" s="478" t="s">
        <v>890</v>
      </c>
      <c r="C32" s="396" t="s">
        <v>328</v>
      </c>
      <c r="D32" s="396" t="s">
        <v>333</v>
      </c>
      <c r="E32" s="396" t="s">
        <v>350</v>
      </c>
    </row>
    <row r="33" spans="1:5" ht="38.25" x14ac:dyDescent="0.25">
      <c r="A33" s="694"/>
      <c r="B33" s="398" t="s">
        <v>726</v>
      </c>
      <c r="C33" s="396" t="s">
        <v>332</v>
      </c>
      <c r="D33" s="396" t="s">
        <v>441</v>
      </c>
      <c r="E33" s="396" t="s">
        <v>351</v>
      </c>
    </row>
    <row r="34" spans="1:5" x14ac:dyDescent="0.25">
      <c r="A34" s="692" t="s">
        <v>28</v>
      </c>
      <c r="B34" s="478" t="s">
        <v>893</v>
      </c>
      <c r="C34" s="396" t="s">
        <v>290</v>
      </c>
      <c r="D34" s="396" t="s">
        <v>290</v>
      </c>
      <c r="E34" s="396" t="s">
        <v>290</v>
      </c>
    </row>
    <row r="35" spans="1:5" x14ac:dyDescent="0.25">
      <c r="A35" s="693"/>
      <c r="B35" s="398" t="s">
        <v>726</v>
      </c>
      <c r="C35" s="396" t="s">
        <v>291</v>
      </c>
      <c r="D35" s="396" t="s">
        <v>291</v>
      </c>
      <c r="E35" s="396" t="s">
        <v>291</v>
      </c>
    </row>
    <row r="36" spans="1:5" x14ac:dyDescent="0.25">
      <c r="A36" s="693"/>
      <c r="B36" s="478" t="s">
        <v>894</v>
      </c>
      <c r="C36" s="396" t="s">
        <v>328</v>
      </c>
      <c r="D36" s="396" t="s">
        <v>293</v>
      </c>
      <c r="E36" s="396" t="s">
        <v>293</v>
      </c>
    </row>
    <row r="37" spans="1:5" ht="38.25" x14ac:dyDescent="0.25">
      <c r="A37" s="693"/>
      <c r="B37" s="398" t="s">
        <v>726</v>
      </c>
      <c r="C37" s="396" t="s">
        <v>331</v>
      </c>
      <c r="D37" s="396" t="s">
        <v>368</v>
      </c>
      <c r="E37" s="396" t="s">
        <v>368</v>
      </c>
    </row>
    <row r="38" spans="1:5" ht="25.5" x14ac:dyDescent="0.25">
      <c r="A38" s="693"/>
      <c r="B38" s="478" t="s">
        <v>892</v>
      </c>
      <c r="C38" s="396" t="s">
        <v>294</v>
      </c>
      <c r="D38" s="396" t="s">
        <v>294</v>
      </c>
      <c r="E38" s="396" t="s">
        <v>725</v>
      </c>
    </row>
    <row r="39" spans="1:5" ht="25.5" x14ac:dyDescent="0.25">
      <c r="A39" s="693"/>
      <c r="B39" s="398" t="s">
        <v>726</v>
      </c>
      <c r="C39" s="396" t="s">
        <v>301</v>
      </c>
      <c r="D39" s="396" t="s">
        <v>937</v>
      </c>
      <c r="E39" s="396" t="s">
        <v>321</v>
      </c>
    </row>
    <row r="40" spans="1:5" ht="25.5" x14ac:dyDescent="0.25">
      <c r="A40" s="693"/>
      <c r="B40" s="478" t="s">
        <v>891</v>
      </c>
      <c r="C40" s="396" t="s">
        <v>361</v>
      </c>
      <c r="D40" s="396" t="s">
        <v>361</v>
      </c>
      <c r="E40" s="396" t="s">
        <v>350</v>
      </c>
    </row>
    <row r="41" spans="1:5" ht="25.5" x14ac:dyDescent="0.25">
      <c r="A41" s="694"/>
      <c r="B41" s="398" t="s">
        <v>726</v>
      </c>
      <c r="C41" s="396" t="s">
        <v>112</v>
      </c>
      <c r="D41" s="396" t="s">
        <v>112</v>
      </c>
      <c r="E41" s="396" t="s">
        <v>352</v>
      </c>
    </row>
    <row r="42" spans="1:5" ht="25.5" x14ac:dyDescent="0.25">
      <c r="A42" s="692" t="s">
        <v>938</v>
      </c>
      <c r="B42" s="478" t="s">
        <v>895</v>
      </c>
      <c r="C42" s="396" t="s">
        <v>294</v>
      </c>
      <c r="D42" s="396" t="s">
        <v>293</v>
      </c>
      <c r="E42" s="396" t="s">
        <v>293</v>
      </c>
    </row>
    <row r="43" spans="1:5" ht="38.25" x14ac:dyDescent="0.25">
      <c r="A43" s="695"/>
      <c r="B43" s="398" t="s">
        <v>726</v>
      </c>
      <c r="C43" s="396" t="s">
        <v>302</v>
      </c>
      <c r="D43" s="396" t="s">
        <v>368</v>
      </c>
      <c r="E43" s="396" t="s">
        <v>368</v>
      </c>
    </row>
    <row r="44" spans="1:5" ht="25.5" customHeight="1" x14ac:dyDescent="0.25">
      <c r="A44" s="692" t="s">
        <v>53</v>
      </c>
      <c r="B44" s="478" t="s">
        <v>896</v>
      </c>
      <c r="C44" s="396" t="s">
        <v>333</v>
      </c>
      <c r="D44" s="396" t="s">
        <v>333</v>
      </c>
      <c r="E44" s="396" t="s">
        <v>333</v>
      </c>
    </row>
    <row r="45" spans="1:5" x14ac:dyDescent="0.25">
      <c r="A45" s="694"/>
      <c r="B45" s="398" t="s">
        <v>726</v>
      </c>
      <c r="C45" s="396" t="s">
        <v>346</v>
      </c>
      <c r="D45" s="396" t="s">
        <v>346</v>
      </c>
      <c r="E45" s="396" t="s">
        <v>346</v>
      </c>
    </row>
    <row r="46" spans="1:5" ht="38.25" x14ac:dyDescent="0.25">
      <c r="A46" s="692" t="s">
        <v>444</v>
      </c>
      <c r="B46" s="478" t="s">
        <v>900</v>
      </c>
      <c r="C46" s="396" t="s">
        <v>431</v>
      </c>
      <c r="D46" s="396" t="s">
        <v>431</v>
      </c>
      <c r="E46" s="396" t="s">
        <v>431</v>
      </c>
    </row>
    <row r="47" spans="1:5" x14ac:dyDescent="0.25">
      <c r="A47" s="693"/>
      <c r="B47" s="398" t="s">
        <v>726</v>
      </c>
      <c r="C47" s="396" t="s">
        <v>112</v>
      </c>
      <c r="D47" s="396" t="s">
        <v>112</v>
      </c>
      <c r="E47" s="396" t="s">
        <v>112</v>
      </c>
    </row>
    <row r="48" spans="1:5" ht="25.5" x14ac:dyDescent="0.25">
      <c r="A48" s="693"/>
      <c r="B48" s="478" t="s">
        <v>897</v>
      </c>
      <c r="C48" s="396" t="s">
        <v>333</v>
      </c>
      <c r="D48" s="396" t="s">
        <v>328</v>
      </c>
      <c r="E48" s="396" t="s">
        <v>333</v>
      </c>
    </row>
    <row r="49" spans="1:5" ht="38.25" x14ac:dyDescent="0.25">
      <c r="A49" s="693"/>
      <c r="B49" s="398" t="s">
        <v>726</v>
      </c>
      <c r="C49" s="396" t="s">
        <v>441</v>
      </c>
      <c r="D49" s="396" t="s">
        <v>330</v>
      </c>
      <c r="E49" s="396" t="s">
        <v>344</v>
      </c>
    </row>
    <row r="50" spans="1:5" x14ac:dyDescent="0.25">
      <c r="A50" s="693"/>
      <c r="B50" s="478" t="s">
        <v>899</v>
      </c>
      <c r="C50" s="396" t="s">
        <v>102</v>
      </c>
      <c r="D50" s="396" t="s">
        <v>375</v>
      </c>
      <c r="E50" s="396" t="s">
        <v>102</v>
      </c>
    </row>
    <row r="51" spans="1:5" ht="25.5" x14ac:dyDescent="0.25">
      <c r="A51" s="693"/>
      <c r="B51" s="398" t="s">
        <v>726</v>
      </c>
      <c r="C51" s="396" t="s">
        <v>939</v>
      </c>
      <c r="D51" s="396" t="s">
        <v>112</v>
      </c>
      <c r="E51" s="396" t="s">
        <v>840</v>
      </c>
    </row>
    <row r="52" spans="1:5" ht="25.5" x14ac:dyDescent="0.25">
      <c r="A52" s="693"/>
      <c r="B52" s="397" t="s">
        <v>898</v>
      </c>
      <c r="C52" s="396" t="s">
        <v>350</v>
      </c>
      <c r="D52" s="396" t="s">
        <v>375</v>
      </c>
      <c r="E52" s="396" t="s">
        <v>294</v>
      </c>
    </row>
    <row r="53" spans="1:5" ht="25.5" x14ac:dyDescent="0.25">
      <c r="A53" s="694"/>
      <c r="B53" s="398" t="s">
        <v>726</v>
      </c>
      <c r="C53" s="396" t="s">
        <v>352</v>
      </c>
      <c r="D53" s="396" t="s">
        <v>112</v>
      </c>
      <c r="E53" s="396" t="s">
        <v>301</v>
      </c>
    </row>
    <row r="54" spans="1:5" ht="27" customHeight="1" x14ac:dyDescent="0.25">
      <c r="A54" s="692" t="s">
        <v>16</v>
      </c>
      <c r="B54" s="478" t="s">
        <v>901</v>
      </c>
      <c r="C54" s="396" t="s">
        <v>361</v>
      </c>
      <c r="D54" s="396" t="s">
        <v>375</v>
      </c>
      <c r="E54" s="396" t="s">
        <v>361</v>
      </c>
    </row>
    <row r="55" spans="1:5" x14ac:dyDescent="0.25">
      <c r="A55" s="693"/>
      <c r="B55" s="398" t="s">
        <v>726</v>
      </c>
      <c r="C55" s="396" t="s">
        <v>112</v>
      </c>
      <c r="D55" s="396" t="s">
        <v>112</v>
      </c>
      <c r="E55" s="396" t="s">
        <v>112</v>
      </c>
    </row>
    <row r="56" spans="1:5" ht="15" customHeight="1" x14ac:dyDescent="0.25">
      <c r="A56" s="692" t="s">
        <v>35</v>
      </c>
      <c r="B56" s="478" t="s">
        <v>902</v>
      </c>
      <c r="C56" s="396" t="s">
        <v>328</v>
      </c>
      <c r="D56" s="396" t="s">
        <v>333</v>
      </c>
      <c r="E56" s="396" t="s">
        <v>293</v>
      </c>
    </row>
    <row r="57" spans="1:5" ht="38.25" x14ac:dyDescent="0.25">
      <c r="A57" s="693"/>
      <c r="B57" s="398" t="s">
        <v>726</v>
      </c>
      <c r="C57" s="396" t="s">
        <v>332</v>
      </c>
      <c r="D57" s="396" t="s">
        <v>441</v>
      </c>
      <c r="E57" s="396" t="s">
        <v>368</v>
      </c>
    </row>
    <row r="58" spans="1:5" x14ac:dyDescent="0.25">
      <c r="A58" s="692" t="s">
        <v>445</v>
      </c>
      <c r="B58" s="478" t="s">
        <v>903</v>
      </c>
      <c r="C58" s="396" t="s">
        <v>435</v>
      </c>
      <c r="D58" s="396" t="s">
        <v>435</v>
      </c>
      <c r="E58" s="396" t="s">
        <v>435</v>
      </c>
    </row>
    <row r="59" spans="1:5" x14ac:dyDescent="0.25">
      <c r="A59" s="693"/>
      <c r="B59" s="398" t="s">
        <v>726</v>
      </c>
      <c r="C59" s="396" t="s">
        <v>436</v>
      </c>
      <c r="D59" s="396" t="s">
        <v>436</v>
      </c>
      <c r="E59" s="396" t="s">
        <v>436</v>
      </c>
    </row>
    <row r="60" spans="1:5" ht="25.5" customHeight="1" x14ac:dyDescent="0.25">
      <c r="A60" s="692" t="s">
        <v>446</v>
      </c>
      <c r="B60" s="478" t="s">
        <v>904</v>
      </c>
      <c r="C60" s="396" t="s">
        <v>328</v>
      </c>
      <c r="D60" s="396" t="s">
        <v>725</v>
      </c>
      <c r="E60" s="396" t="s">
        <v>333</v>
      </c>
    </row>
    <row r="61" spans="1:5" ht="38.25" x14ac:dyDescent="0.25">
      <c r="A61" s="693"/>
      <c r="B61" s="398" t="s">
        <v>726</v>
      </c>
      <c r="C61" s="396" t="s">
        <v>330</v>
      </c>
      <c r="D61" s="396" t="s">
        <v>324</v>
      </c>
      <c r="E61" s="396" t="s">
        <v>441</v>
      </c>
    </row>
    <row r="62" spans="1:5" ht="25.5" customHeight="1" x14ac:dyDescent="0.25">
      <c r="A62" s="701" t="s">
        <v>447</v>
      </c>
      <c r="B62" s="478" t="s">
        <v>906</v>
      </c>
      <c r="C62" s="396" t="s">
        <v>333</v>
      </c>
      <c r="D62" s="396" t="s">
        <v>333</v>
      </c>
      <c r="E62" s="396" t="s">
        <v>333</v>
      </c>
    </row>
    <row r="63" spans="1:5" ht="25.5" x14ac:dyDescent="0.25">
      <c r="A63" s="702"/>
      <c r="B63" s="398" t="s">
        <v>726</v>
      </c>
      <c r="C63" s="396" t="s">
        <v>341</v>
      </c>
      <c r="D63" s="396" t="s">
        <v>341</v>
      </c>
      <c r="E63" s="396" t="s">
        <v>341</v>
      </c>
    </row>
    <row r="64" spans="1:5" ht="25.5" x14ac:dyDescent="0.25">
      <c r="A64" s="702"/>
      <c r="B64" s="478" t="s">
        <v>905</v>
      </c>
      <c r="C64" s="396" t="s">
        <v>333</v>
      </c>
      <c r="D64" s="396" t="s">
        <v>333</v>
      </c>
      <c r="E64" s="396" t="s">
        <v>333</v>
      </c>
    </row>
    <row r="65" spans="1:5" ht="25.5" x14ac:dyDescent="0.25">
      <c r="A65" s="702"/>
      <c r="B65" s="398" t="s">
        <v>726</v>
      </c>
      <c r="C65" s="396" t="s">
        <v>341</v>
      </c>
      <c r="D65" s="396" t="s">
        <v>341</v>
      </c>
      <c r="E65" s="396" t="s">
        <v>341</v>
      </c>
    </row>
    <row r="66" spans="1:5" ht="25.5" customHeight="1" x14ac:dyDescent="0.25">
      <c r="A66" s="702"/>
      <c r="B66" s="478" t="s">
        <v>907</v>
      </c>
      <c r="C66" s="396" t="s">
        <v>350</v>
      </c>
      <c r="D66" s="396" t="s">
        <v>350</v>
      </c>
      <c r="E66" s="396" t="s">
        <v>729</v>
      </c>
    </row>
    <row r="67" spans="1:5" ht="25.5" x14ac:dyDescent="0.25">
      <c r="A67" s="703"/>
      <c r="B67" s="398" t="s">
        <v>726</v>
      </c>
      <c r="C67" s="396" t="s">
        <v>352</v>
      </c>
      <c r="D67" s="396" t="s">
        <v>352</v>
      </c>
      <c r="E67" s="396" t="s">
        <v>112</v>
      </c>
    </row>
    <row r="68" spans="1:5" ht="25.5" x14ac:dyDescent="0.25">
      <c r="A68" s="692" t="s">
        <v>23</v>
      </c>
      <c r="B68" s="478" t="s">
        <v>723</v>
      </c>
      <c r="C68" s="396" t="s">
        <v>102</v>
      </c>
      <c r="D68" s="396" t="s">
        <v>725</v>
      </c>
      <c r="E68" s="396" t="s">
        <v>102</v>
      </c>
    </row>
    <row r="69" spans="1:5" ht="25.5" x14ac:dyDescent="0.25">
      <c r="A69" s="693"/>
      <c r="B69" s="398" t="s">
        <v>726</v>
      </c>
      <c r="C69" s="396" t="s">
        <v>836</v>
      </c>
      <c r="D69" s="396" t="s">
        <v>323</v>
      </c>
      <c r="E69" s="396" t="s">
        <v>836</v>
      </c>
    </row>
    <row r="70" spans="1:5" x14ac:dyDescent="0.25">
      <c r="A70" s="692" t="s">
        <v>448</v>
      </c>
      <c r="B70" s="478" t="s">
        <v>908</v>
      </c>
      <c r="C70" s="396" t="s">
        <v>725</v>
      </c>
      <c r="D70" s="396" t="s">
        <v>725</v>
      </c>
      <c r="E70" s="396" t="s">
        <v>725</v>
      </c>
    </row>
    <row r="71" spans="1:5" x14ac:dyDescent="0.25">
      <c r="A71" s="695"/>
      <c r="B71" s="398" t="s">
        <v>726</v>
      </c>
      <c r="C71" s="396" t="s">
        <v>319</v>
      </c>
      <c r="D71" s="396" t="s">
        <v>319</v>
      </c>
      <c r="E71" s="396" t="s">
        <v>319</v>
      </c>
    </row>
    <row r="72" spans="1:5" ht="25.5" x14ac:dyDescent="0.25">
      <c r="A72" s="701" t="s">
        <v>940</v>
      </c>
      <c r="B72" s="478" t="s">
        <v>910</v>
      </c>
      <c r="C72" s="396" t="s">
        <v>294</v>
      </c>
      <c r="D72" s="396" t="s">
        <v>350</v>
      </c>
      <c r="E72" s="396" t="s">
        <v>294</v>
      </c>
    </row>
    <row r="73" spans="1:5" ht="25.5" x14ac:dyDescent="0.25">
      <c r="A73" s="702"/>
      <c r="B73" s="398" t="s">
        <v>726</v>
      </c>
      <c r="C73" s="396" t="s">
        <v>937</v>
      </c>
      <c r="D73" s="396" t="s">
        <v>352</v>
      </c>
      <c r="E73" s="396" t="s">
        <v>937</v>
      </c>
    </row>
    <row r="74" spans="1:5" ht="25.5" x14ac:dyDescent="0.25">
      <c r="A74" s="702"/>
      <c r="B74" s="478" t="s">
        <v>909</v>
      </c>
      <c r="C74" s="396" t="s">
        <v>294</v>
      </c>
      <c r="D74" s="396" t="s">
        <v>367</v>
      </c>
      <c r="E74" s="396" t="s">
        <v>361</v>
      </c>
    </row>
    <row r="75" spans="1:5" ht="25.5" x14ac:dyDescent="0.25">
      <c r="A75" s="703"/>
      <c r="B75" s="398" t="s">
        <v>726</v>
      </c>
      <c r="C75" s="396" t="s">
        <v>361</v>
      </c>
      <c r="D75" s="396" t="s">
        <v>112</v>
      </c>
      <c r="E75" s="396" t="s">
        <v>112</v>
      </c>
    </row>
    <row r="76" spans="1:5" ht="25.5" x14ac:dyDescent="0.25">
      <c r="A76" s="692" t="s">
        <v>912</v>
      </c>
      <c r="B76" s="478" t="s">
        <v>911</v>
      </c>
      <c r="C76" s="396" t="s">
        <v>333</v>
      </c>
      <c r="D76" s="396" t="s">
        <v>350</v>
      </c>
      <c r="E76" s="396" t="s">
        <v>350</v>
      </c>
    </row>
    <row r="77" spans="1:5" x14ac:dyDescent="0.25">
      <c r="A77" s="695"/>
      <c r="B77" s="398" t="s">
        <v>726</v>
      </c>
      <c r="C77" s="396" t="s">
        <v>344</v>
      </c>
      <c r="D77" s="396" t="s">
        <v>351</v>
      </c>
      <c r="E77" s="396" t="s">
        <v>351</v>
      </c>
    </row>
    <row r="78" spans="1:5" x14ac:dyDescent="0.25">
      <c r="A78" s="701" t="s">
        <v>941</v>
      </c>
      <c r="B78" s="478" t="s">
        <v>913</v>
      </c>
      <c r="C78" s="396" t="s">
        <v>305</v>
      </c>
      <c r="D78" s="396" t="s">
        <v>725</v>
      </c>
      <c r="E78" s="396" t="s">
        <v>333</v>
      </c>
    </row>
    <row r="79" spans="1:5" ht="38.25" x14ac:dyDescent="0.25">
      <c r="A79" s="702"/>
      <c r="B79" s="398" t="s">
        <v>726</v>
      </c>
      <c r="C79" s="396" t="s">
        <v>936</v>
      </c>
      <c r="D79" s="396" t="s">
        <v>324</v>
      </c>
      <c r="E79" s="396" t="s">
        <v>441</v>
      </c>
    </row>
    <row r="80" spans="1:5" ht="25.5" x14ac:dyDescent="0.25">
      <c r="A80" s="702"/>
      <c r="B80" s="478" t="s">
        <v>914</v>
      </c>
      <c r="C80" s="396" t="s">
        <v>350</v>
      </c>
      <c r="D80" s="396" t="s">
        <v>350</v>
      </c>
      <c r="E80" s="396" t="s">
        <v>350</v>
      </c>
    </row>
    <row r="81" spans="1:5" ht="25.5" x14ac:dyDescent="0.25">
      <c r="A81" s="703"/>
      <c r="B81" s="398" t="s">
        <v>726</v>
      </c>
      <c r="C81" s="396" t="s">
        <v>352</v>
      </c>
      <c r="D81" s="396" t="s">
        <v>351</v>
      </c>
      <c r="E81" s="396" t="s">
        <v>351</v>
      </c>
    </row>
    <row r="82" spans="1:5" x14ac:dyDescent="0.25">
      <c r="A82" s="701" t="s">
        <v>956</v>
      </c>
      <c r="B82" s="478" t="s">
        <v>915</v>
      </c>
      <c r="C82" s="396" t="s">
        <v>350</v>
      </c>
      <c r="D82" s="396" t="s">
        <v>375</v>
      </c>
      <c r="E82" s="396" t="s">
        <v>333</v>
      </c>
    </row>
    <row r="83" spans="1:5" ht="25.5" x14ac:dyDescent="0.25">
      <c r="A83" s="702"/>
      <c r="B83" s="398" t="s">
        <v>726</v>
      </c>
      <c r="C83" s="396" t="s">
        <v>352</v>
      </c>
      <c r="D83" s="396" t="s">
        <v>112</v>
      </c>
      <c r="E83" s="396" t="s">
        <v>346</v>
      </c>
    </row>
    <row r="84" spans="1:5" x14ac:dyDescent="0.25">
      <c r="A84" s="701" t="s">
        <v>24</v>
      </c>
      <c r="B84" s="478" t="s">
        <v>919</v>
      </c>
      <c r="C84" s="396" t="s">
        <v>333</v>
      </c>
      <c r="D84" s="396" t="s">
        <v>725</v>
      </c>
      <c r="E84" s="396" t="s">
        <v>725</v>
      </c>
    </row>
    <row r="85" spans="1:5" ht="38.25" x14ac:dyDescent="0.25">
      <c r="A85" s="702"/>
      <c r="B85" s="398" t="s">
        <v>726</v>
      </c>
      <c r="C85" s="396" t="s">
        <v>441</v>
      </c>
      <c r="D85" s="396" t="s">
        <v>318</v>
      </c>
      <c r="E85" s="396" t="s">
        <v>324</v>
      </c>
    </row>
    <row r="86" spans="1:5" ht="25.5" x14ac:dyDescent="0.25">
      <c r="A86" s="702"/>
      <c r="B86" s="478" t="s">
        <v>918</v>
      </c>
      <c r="C86" s="396" t="s">
        <v>727</v>
      </c>
      <c r="D86" s="396" t="s">
        <v>367</v>
      </c>
      <c r="E86" s="396" t="s">
        <v>333</v>
      </c>
    </row>
    <row r="87" spans="1:5" x14ac:dyDescent="0.25">
      <c r="A87" s="702"/>
      <c r="B87" s="398" t="s">
        <v>726</v>
      </c>
      <c r="C87" s="396" t="s">
        <v>437</v>
      </c>
      <c r="D87" s="396" t="s">
        <v>112</v>
      </c>
      <c r="E87" s="396" t="s">
        <v>437</v>
      </c>
    </row>
    <row r="88" spans="1:5" ht="25.5" x14ac:dyDescent="0.25">
      <c r="A88" s="702"/>
      <c r="B88" s="478" t="s">
        <v>920</v>
      </c>
      <c r="C88" s="396" t="s">
        <v>727</v>
      </c>
      <c r="D88" s="396" t="s">
        <v>350</v>
      </c>
      <c r="E88" s="396" t="s">
        <v>350</v>
      </c>
    </row>
    <row r="89" spans="1:5" x14ac:dyDescent="0.25">
      <c r="A89" s="702"/>
      <c r="B89" s="398" t="s">
        <v>726</v>
      </c>
      <c r="C89" s="396" t="s">
        <v>323</v>
      </c>
      <c r="D89" s="396" t="s">
        <v>351</v>
      </c>
      <c r="E89" s="396" t="s">
        <v>351</v>
      </c>
    </row>
    <row r="90" spans="1:5" ht="25.5" x14ac:dyDescent="0.25">
      <c r="A90" s="702"/>
      <c r="B90" s="478" t="s">
        <v>917</v>
      </c>
      <c r="C90" s="396" t="s">
        <v>328</v>
      </c>
      <c r="D90" s="396" t="s">
        <v>439</v>
      </c>
      <c r="E90" s="396" t="s">
        <v>333</v>
      </c>
    </row>
    <row r="91" spans="1:5" ht="25.5" x14ac:dyDescent="0.25">
      <c r="A91" s="702"/>
      <c r="B91" s="398" t="s">
        <v>726</v>
      </c>
      <c r="C91" s="396" t="s">
        <v>331</v>
      </c>
      <c r="D91" s="396" t="s">
        <v>112</v>
      </c>
      <c r="E91" s="396" t="s">
        <v>336</v>
      </c>
    </row>
    <row r="92" spans="1:5" ht="25.5" x14ac:dyDescent="0.25">
      <c r="A92" s="702"/>
      <c r="B92" s="478" t="s">
        <v>916</v>
      </c>
      <c r="C92" s="396" t="s">
        <v>350</v>
      </c>
      <c r="D92" s="396" t="s">
        <v>350</v>
      </c>
      <c r="E92" s="396" t="s">
        <v>350</v>
      </c>
    </row>
    <row r="93" spans="1:5" x14ac:dyDescent="0.25">
      <c r="A93" s="703"/>
      <c r="B93" s="398" t="s">
        <v>726</v>
      </c>
      <c r="C93" s="396" t="s">
        <v>351</v>
      </c>
      <c r="D93" s="396" t="s">
        <v>351</v>
      </c>
      <c r="E93" s="396" t="s">
        <v>351</v>
      </c>
    </row>
    <row r="94" spans="1:5" ht="25.5" x14ac:dyDescent="0.25">
      <c r="A94" s="701" t="s">
        <v>942</v>
      </c>
      <c r="B94" s="478" t="s">
        <v>921</v>
      </c>
      <c r="C94" s="396" t="s">
        <v>333</v>
      </c>
      <c r="D94" s="396" t="s">
        <v>367</v>
      </c>
      <c r="E94" s="396" t="s">
        <v>333</v>
      </c>
    </row>
    <row r="95" spans="1:5" ht="38.25" x14ac:dyDescent="0.25">
      <c r="A95" s="702"/>
      <c r="B95" s="398" t="s">
        <v>726</v>
      </c>
      <c r="C95" s="396" t="s">
        <v>441</v>
      </c>
      <c r="D95" s="396" t="s">
        <v>112</v>
      </c>
      <c r="E95" s="396" t="s">
        <v>441</v>
      </c>
    </row>
    <row r="96" spans="1:5" ht="31.5" customHeight="1" x14ac:dyDescent="0.25">
      <c r="A96" s="692" t="s">
        <v>48</v>
      </c>
      <c r="B96" s="478" t="s">
        <v>922</v>
      </c>
      <c r="C96" s="396" t="s">
        <v>294</v>
      </c>
      <c r="D96" s="396" t="s">
        <v>439</v>
      </c>
      <c r="E96" s="396" t="s">
        <v>294</v>
      </c>
    </row>
    <row r="97" spans="1:5" x14ac:dyDescent="0.25">
      <c r="A97" s="695"/>
      <c r="B97" s="398" t="s">
        <v>726</v>
      </c>
      <c r="C97" s="396" t="s">
        <v>302</v>
      </c>
      <c r="D97" s="396" t="s">
        <v>112</v>
      </c>
      <c r="E97" s="396" t="s">
        <v>302</v>
      </c>
    </row>
    <row r="98" spans="1:5" ht="25.5" customHeight="1" x14ac:dyDescent="0.25">
      <c r="A98" s="692" t="s">
        <v>943</v>
      </c>
      <c r="B98" s="478" t="s">
        <v>722</v>
      </c>
      <c r="C98" s="396" t="s">
        <v>328</v>
      </c>
      <c r="D98" s="396" t="s">
        <v>333</v>
      </c>
      <c r="E98" s="396" t="s">
        <v>725</v>
      </c>
    </row>
    <row r="99" spans="1:5" ht="38.25" x14ac:dyDescent="0.25">
      <c r="A99" s="708"/>
      <c r="B99" s="398" t="s">
        <v>726</v>
      </c>
      <c r="C99" s="396" t="s">
        <v>332</v>
      </c>
      <c r="D99" s="396" t="s">
        <v>441</v>
      </c>
      <c r="E99" s="396" t="s">
        <v>322</v>
      </c>
    </row>
    <row r="100" spans="1:5" x14ac:dyDescent="0.25">
      <c r="A100" s="708"/>
      <c r="B100" s="478" t="s">
        <v>923</v>
      </c>
      <c r="C100" s="396" t="s">
        <v>333</v>
      </c>
      <c r="D100" s="396" t="s">
        <v>333</v>
      </c>
      <c r="E100" s="396" t="s">
        <v>293</v>
      </c>
    </row>
    <row r="101" spans="1:5" x14ac:dyDescent="0.25">
      <c r="A101" s="695"/>
      <c r="B101" s="398" t="s">
        <v>726</v>
      </c>
      <c r="C101" s="396" t="s">
        <v>344</v>
      </c>
      <c r="D101" s="396" t="s">
        <v>344</v>
      </c>
      <c r="E101" s="396" t="s">
        <v>371</v>
      </c>
    </row>
    <row r="102" spans="1:5" x14ac:dyDescent="0.25">
      <c r="A102" s="706" t="s">
        <v>60</v>
      </c>
      <c r="B102" s="480" t="s">
        <v>924</v>
      </c>
      <c r="C102" s="396" t="s">
        <v>328</v>
      </c>
      <c r="D102" s="396" t="s">
        <v>435</v>
      </c>
      <c r="E102" s="396" t="s">
        <v>435</v>
      </c>
    </row>
    <row r="103" spans="1:5" x14ac:dyDescent="0.25">
      <c r="A103" s="707"/>
      <c r="B103" s="483" t="s">
        <v>726</v>
      </c>
      <c r="C103" s="396" t="s">
        <v>332</v>
      </c>
      <c r="D103" s="396" t="s">
        <v>436</v>
      </c>
      <c r="E103" s="396" t="s">
        <v>436</v>
      </c>
    </row>
    <row r="104" spans="1:5" ht="25.5" customHeight="1" x14ac:dyDescent="0.25">
      <c r="A104" s="707"/>
      <c r="B104" s="480" t="s">
        <v>927</v>
      </c>
      <c r="C104" s="396" t="s">
        <v>294</v>
      </c>
      <c r="D104" s="396" t="s">
        <v>350</v>
      </c>
      <c r="E104" s="396" t="s">
        <v>725</v>
      </c>
    </row>
    <row r="105" spans="1:5" ht="30" customHeight="1" x14ac:dyDescent="0.25">
      <c r="A105" s="698"/>
      <c r="B105" s="398" t="s">
        <v>726</v>
      </c>
      <c r="C105" s="396" t="s">
        <v>301</v>
      </c>
      <c r="D105" s="396" t="s">
        <v>352</v>
      </c>
      <c r="E105" s="396" t="s">
        <v>327</v>
      </c>
    </row>
    <row r="106" spans="1:5" x14ac:dyDescent="0.25">
      <c r="A106" s="695"/>
      <c r="B106" s="478" t="s">
        <v>926</v>
      </c>
      <c r="C106" s="396" t="s">
        <v>328</v>
      </c>
      <c r="D106" s="396" t="s">
        <v>328</v>
      </c>
      <c r="E106" s="396" t="s">
        <v>328</v>
      </c>
    </row>
    <row r="107" spans="1:5" ht="18.75" customHeight="1" x14ac:dyDescent="0.25">
      <c r="A107" s="695"/>
      <c r="B107" s="398" t="s">
        <v>726</v>
      </c>
      <c r="C107" s="396" t="s">
        <v>332</v>
      </c>
      <c r="D107" s="396" t="s">
        <v>332</v>
      </c>
      <c r="E107" s="396" t="s">
        <v>332</v>
      </c>
    </row>
    <row r="108" spans="1:5" ht="27" customHeight="1" x14ac:dyDescent="0.25">
      <c r="A108" s="695"/>
      <c r="B108" s="478" t="s">
        <v>925</v>
      </c>
      <c r="C108" s="396" t="s">
        <v>328</v>
      </c>
      <c r="D108" s="396" t="s">
        <v>431</v>
      </c>
      <c r="E108" s="396" t="s">
        <v>328</v>
      </c>
    </row>
    <row r="109" spans="1:5" x14ac:dyDescent="0.25">
      <c r="A109" s="695"/>
      <c r="B109" s="398" t="s">
        <v>726</v>
      </c>
      <c r="C109" s="396" t="s">
        <v>332</v>
      </c>
      <c r="D109" s="396" t="s">
        <v>112</v>
      </c>
      <c r="E109" s="396" t="s">
        <v>332</v>
      </c>
    </row>
    <row r="110" spans="1:5" x14ac:dyDescent="0.25">
      <c r="A110" s="704" t="s">
        <v>82</v>
      </c>
      <c r="B110" s="480" t="s">
        <v>928</v>
      </c>
      <c r="C110" s="396" t="s">
        <v>328</v>
      </c>
      <c r="D110" s="396" t="s">
        <v>725</v>
      </c>
      <c r="E110" s="396" t="s">
        <v>333</v>
      </c>
    </row>
    <row r="111" spans="1:5" ht="38.25" x14ac:dyDescent="0.25">
      <c r="A111" s="705"/>
      <c r="B111" s="398" t="s">
        <v>726</v>
      </c>
      <c r="C111" s="396" t="s">
        <v>330</v>
      </c>
      <c r="D111" s="396" t="s">
        <v>324</v>
      </c>
      <c r="E111" s="396" t="s">
        <v>441</v>
      </c>
    </row>
    <row r="112" spans="1:5" ht="25.5" customHeight="1" x14ac:dyDescent="0.25">
      <c r="A112" s="692" t="s">
        <v>449</v>
      </c>
      <c r="B112" s="478" t="s">
        <v>929</v>
      </c>
      <c r="C112" s="396" t="s">
        <v>727</v>
      </c>
      <c r="D112" s="396" t="s">
        <v>328</v>
      </c>
      <c r="E112" s="396" t="s">
        <v>328</v>
      </c>
    </row>
    <row r="113" spans="1:5" ht="25.5" x14ac:dyDescent="0.25">
      <c r="A113" s="708"/>
      <c r="B113" s="398" t="s">
        <v>726</v>
      </c>
      <c r="C113" s="396" t="s">
        <v>317</v>
      </c>
      <c r="D113" s="396" t="s">
        <v>330</v>
      </c>
      <c r="E113" s="396" t="s">
        <v>331</v>
      </c>
    </row>
    <row r="114" spans="1:5" ht="25.5" customHeight="1" x14ac:dyDescent="0.25">
      <c r="A114" s="692" t="s">
        <v>944</v>
      </c>
      <c r="B114" s="478" t="s">
        <v>930</v>
      </c>
      <c r="C114" s="396" t="s">
        <v>294</v>
      </c>
      <c r="D114" s="396" t="s">
        <v>294</v>
      </c>
      <c r="E114" s="396" t="s">
        <v>294</v>
      </c>
    </row>
    <row r="115" spans="1:5" x14ac:dyDescent="0.25">
      <c r="A115" s="708"/>
      <c r="B115" s="398" t="s">
        <v>726</v>
      </c>
      <c r="C115" s="396" t="s">
        <v>301</v>
      </c>
      <c r="D115" s="396" t="s">
        <v>301</v>
      </c>
      <c r="E115" s="396" t="s">
        <v>301</v>
      </c>
    </row>
    <row r="116" spans="1:5" x14ac:dyDescent="0.25">
      <c r="A116" s="692" t="s">
        <v>31</v>
      </c>
      <c r="B116" s="481" t="s">
        <v>933</v>
      </c>
      <c r="C116" s="474" t="s">
        <v>333</v>
      </c>
      <c r="D116" s="474" t="s">
        <v>333</v>
      </c>
      <c r="E116" s="474" t="s">
        <v>333</v>
      </c>
    </row>
    <row r="117" spans="1:5" ht="25.5" x14ac:dyDescent="0.25">
      <c r="A117" s="693"/>
      <c r="B117" s="475" t="s">
        <v>726</v>
      </c>
      <c r="C117" s="474" t="s">
        <v>339</v>
      </c>
      <c r="D117" s="474" t="s">
        <v>341</v>
      </c>
      <c r="E117" s="474" t="s">
        <v>341</v>
      </c>
    </row>
    <row r="118" spans="1:5" ht="25.5" x14ac:dyDescent="0.25">
      <c r="A118" s="693"/>
      <c r="B118" s="481" t="s">
        <v>925</v>
      </c>
      <c r="C118" s="474" t="s">
        <v>294</v>
      </c>
      <c r="D118" s="474" t="s">
        <v>375</v>
      </c>
      <c r="E118" s="474" t="s">
        <v>294</v>
      </c>
    </row>
    <row r="119" spans="1:5" x14ac:dyDescent="0.25">
      <c r="A119" s="693"/>
      <c r="B119" s="475" t="s">
        <v>726</v>
      </c>
      <c r="C119" s="474" t="s">
        <v>433</v>
      </c>
      <c r="D119" s="474" t="s">
        <v>112</v>
      </c>
      <c r="E119" s="474" t="s">
        <v>433</v>
      </c>
    </row>
    <row r="120" spans="1:5" x14ac:dyDescent="0.25">
      <c r="A120" s="693"/>
      <c r="B120" s="481" t="s">
        <v>931</v>
      </c>
      <c r="C120" s="474" t="s">
        <v>333</v>
      </c>
      <c r="D120" s="474" t="s">
        <v>375</v>
      </c>
      <c r="E120" s="474" t="s">
        <v>293</v>
      </c>
    </row>
    <row r="121" spans="1:5" ht="38.25" x14ac:dyDescent="0.25">
      <c r="A121" s="693"/>
      <c r="B121" s="475" t="s">
        <v>726</v>
      </c>
      <c r="C121" s="474" t="s">
        <v>348</v>
      </c>
      <c r="D121" s="474" t="s">
        <v>112</v>
      </c>
      <c r="E121" s="474" t="s">
        <v>368</v>
      </c>
    </row>
    <row r="122" spans="1:5" ht="25.5" x14ac:dyDescent="0.25">
      <c r="A122" s="693"/>
      <c r="B122" s="481" t="s">
        <v>932</v>
      </c>
      <c r="C122" s="474" t="s">
        <v>294</v>
      </c>
      <c r="D122" s="474" t="s">
        <v>350</v>
      </c>
      <c r="E122" s="474" t="s">
        <v>294</v>
      </c>
    </row>
    <row r="123" spans="1:5" x14ac:dyDescent="0.25">
      <c r="A123" s="693"/>
      <c r="B123" s="475" t="s">
        <v>726</v>
      </c>
      <c r="C123" s="474" t="s">
        <v>945</v>
      </c>
      <c r="D123" s="474" t="s">
        <v>351</v>
      </c>
      <c r="E123" s="474" t="s">
        <v>945</v>
      </c>
    </row>
    <row r="124" spans="1:5" ht="25.5" x14ac:dyDescent="0.25">
      <c r="A124" s="704" t="s">
        <v>50</v>
      </c>
      <c r="B124" s="482" t="s">
        <v>955</v>
      </c>
      <c r="C124" s="474" t="s">
        <v>727</v>
      </c>
      <c r="D124" s="474" t="s">
        <v>367</v>
      </c>
      <c r="E124" s="474" t="s">
        <v>727</v>
      </c>
    </row>
    <row r="125" spans="1:5" ht="25.5" x14ac:dyDescent="0.25">
      <c r="A125" s="705"/>
      <c r="B125" s="475" t="s">
        <v>726</v>
      </c>
      <c r="C125" s="474" t="s">
        <v>355</v>
      </c>
      <c r="D125" s="474" t="s">
        <v>112</v>
      </c>
      <c r="E125" s="474" t="s">
        <v>355</v>
      </c>
    </row>
    <row r="126" spans="1:5" x14ac:dyDescent="0.25">
      <c r="A126" s="476" t="s">
        <v>450</v>
      </c>
      <c r="B126" s="476"/>
      <c r="C126" s="476"/>
      <c r="D126" s="476"/>
      <c r="E126" s="476"/>
    </row>
  </sheetData>
  <mergeCells count="41">
    <mergeCell ref="A124:A125"/>
    <mergeCell ref="A20:A21"/>
    <mergeCell ref="A28:A29"/>
    <mergeCell ref="A30:A33"/>
    <mergeCell ref="A58:A59"/>
    <mergeCell ref="A68:A69"/>
    <mergeCell ref="A102:A109"/>
    <mergeCell ref="A116:A123"/>
    <mergeCell ref="A96:A97"/>
    <mergeCell ref="A44:A45"/>
    <mergeCell ref="A114:A115"/>
    <mergeCell ref="A94:A95"/>
    <mergeCell ref="A98:A101"/>
    <mergeCell ref="A110:A111"/>
    <mergeCell ref="A84:A93"/>
    <mergeCell ref="A112:A113"/>
    <mergeCell ref="A82:A83"/>
    <mergeCell ref="A46:A53"/>
    <mergeCell ref="A54:A55"/>
    <mergeCell ref="A60:A61"/>
    <mergeCell ref="A76:A77"/>
    <mergeCell ref="A78:A81"/>
    <mergeCell ref="A62:A67"/>
    <mergeCell ref="A72:A75"/>
    <mergeCell ref="A56:A57"/>
    <mergeCell ref="A70:A71"/>
    <mergeCell ref="A1:E1"/>
    <mergeCell ref="A2:E2"/>
    <mergeCell ref="A3:E3"/>
    <mergeCell ref="A34:A41"/>
    <mergeCell ref="A42:A43"/>
    <mergeCell ref="C4:E4"/>
    <mergeCell ref="B4:B5"/>
    <mergeCell ref="A4:A5"/>
    <mergeCell ref="A6:A7"/>
    <mergeCell ref="A8:A15"/>
    <mergeCell ref="B16:B17"/>
    <mergeCell ref="B12:B13"/>
    <mergeCell ref="A16:A19"/>
    <mergeCell ref="A22:A23"/>
    <mergeCell ref="A24:A27"/>
  </mergeCells>
  <hyperlinks>
    <hyperlink ref="F1" location="INDEX!A1" display="Back to Index" xr:uid="{93A679A1-082C-4DFA-A78D-909244556D21}"/>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EF5F0-EBD7-4154-8DA5-EAB0E36D8D40}">
  <sheetPr>
    <tabColor theme="9"/>
  </sheetPr>
  <dimension ref="A1:T61"/>
  <sheetViews>
    <sheetView workbookViewId="0">
      <selection activeCell="O9" sqref="O9"/>
    </sheetView>
  </sheetViews>
  <sheetFormatPr defaultRowHeight="15" x14ac:dyDescent="0.25"/>
  <cols>
    <col min="1" max="1" width="13.140625" bestFit="1" customWidth="1"/>
    <col min="2" max="2" width="19.5703125" customWidth="1"/>
    <col min="12" max="14" width="9.140625" style="144"/>
    <col min="15" max="15" width="15.28515625" bestFit="1" customWidth="1"/>
  </cols>
  <sheetData>
    <row r="1" spans="1:15" ht="18.75" x14ac:dyDescent="0.25">
      <c r="A1" s="563" t="s">
        <v>451</v>
      </c>
      <c r="B1" s="563"/>
      <c r="C1" s="563"/>
      <c r="D1" s="563"/>
      <c r="E1" s="563"/>
      <c r="F1" s="563"/>
      <c r="G1" s="563"/>
      <c r="H1" s="563"/>
      <c r="I1" s="563"/>
      <c r="J1" s="563"/>
      <c r="K1" s="563"/>
      <c r="L1" s="225"/>
      <c r="M1" s="419"/>
      <c r="N1" s="419"/>
      <c r="O1" s="222" t="s">
        <v>648</v>
      </c>
    </row>
    <row r="2" spans="1:15" ht="18.75" x14ac:dyDescent="0.25">
      <c r="A2" s="563" t="s">
        <v>1</v>
      </c>
      <c r="B2" s="563"/>
      <c r="C2" s="563"/>
      <c r="D2" s="563"/>
      <c r="E2" s="563"/>
      <c r="F2" s="563"/>
      <c r="G2" s="563"/>
      <c r="H2" s="563"/>
      <c r="I2" s="563"/>
      <c r="J2" s="563"/>
      <c r="K2" s="563"/>
      <c r="L2" s="225"/>
      <c r="M2" s="419"/>
      <c r="N2" s="419"/>
    </row>
    <row r="3" spans="1:15" ht="18.75" x14ac:dyDescent="0.25">
      <c r="A3" s="592" t="s">
        <v>749</v>
      </c>
      <c r="B3" s="592"/>
      <c r="C3" s="592"/>
      <c r="D3" s="592"/>
      <c r="E3" s="592"/>
      <c r="F3" s="592"/>
      <c r="G3" s="592"/>
      <c r="H3" s="592"/>
      <c r="I3" s="592"/>
      <c r="J3" s="592"/>
      <c r="K3" s="592"/>
      <c r="L3" s="226"/>
      <c r="M3" s="421"/>
      <c r="N3" s="421"/>
    </row>
    <row r="4" spans="1:15" x14ac:dyDescent="0.25">
      <c r="A4" s="536" t="s">
        <v>452</v>
      </c>
      <c r="B4" s="536" t="s">
        <v>264</v>
      </c>
      <c r="C4" s="437" t="s">
        <v>3</v>
      </c>
      <c r="D4" s="437" t="s">
        <v>4</v>
      </c>
      <c r="E4" s="437" t="s">
        <v>5</v>
      </c>
      <c r="F4" s="437" t="s">
        <v>6</v>
      </c>
      <c r="G4" s="437" t="s">
        <v>7</v>
      </c>
      <c r="H4" s="437" t="s">
        <v>8</v>
      </c>
      <c r="I4" s="437" t="s">
        <v>9</v>
      </c>
      <c r="J4" s="437" t="s">
        <v>10</v>
      </c>
      <c r="K4" s="437" t="s">
        <v>11</v>
      </c>
      <c r="L4" s="437" t="s">
        <v>672</v>
      </c>
      <c r="M4" s="437" t="s">
        <v>750</v>
      </c>
      <c r="N4" s="240"/>
    </row>
    <row r="5" spans="1:15" ht="51.75" x14ac:dyDescent="0.25">
      <c r="A5" s="101" t="s">
        <v>453</v>
      </c>
      <c r="B5" s="101" t="s">
        <v>3</v>
      </c>
      <c r="C5" s="103">
        <v>480</v>
      </c>
      <c r="D5" s="103">
        <f t="shared" ref="D5:L5" si="0">SUM(D6,D31,D54,D59,D60,D61)</f>
        <v>46</v>
      </c>
      <c r="E5" s="103">
        <f t="shared" si="0"/>
        <v>38</v>
      </c>
      <c r="F5" s="103">
        <f t="shared" si="0"/>
        <v>62</v>
      </c>
      <c r="G5" s="103">
        <f t="shared" si="0"/>
        <v>42</v>
      </c>
      <c r="H5" s="103">
        <f t="shared" si="0"/>
        <v>52</v>
      </c>
      <c r="I5" s="103">
        <f t="shared" si="0"/>
        <v>43</v>
      </c>
      <c r="J5" s="103">
        <f t="shared" si="0"/>
        <v>40</v>
      </c>
      <c r="K5" s="103">
        <v>61</v>
      </c>
      <c r="L5" s="103">
        <f t="shared" si="0"/>
        <v>49</v>
      </c>
      <c r="M5" s="103">
        <v>45</v>
      </c>
      <c r="O5" s="432"/>
    </row>
    <row r="6" spans="1:15" x14ac:dyDescent="0.25">
      <c r="A6" s="648" t="s">
        <v>266</v>
      </c>
      <c r="B6" s="68" t="s">
        <v>3</v>
      </c>
      <c r="C6" s="69">
        <v>270</v>
      </c>
      <c r="D6" s="69">
        <f t="shared" ref="D6:L6" si="1">SUM(D8:D30)</f>
        <v>33</v>
      </c>
      <c r="E6" s="69">
        <f t="shared" si="1"/>
        <v>29</v>
      </c>
      <c r="F6" s="69">
        <f t="shared" si="1"/>
        <v>37</v>
      </c>
      <c r="G6" s="69">
        <f t="shared" si="1"/>
        <v>32</v>
      </c>
      <c r="H6" s="69">
        <f t="shared" si="1"/>
        <v>39</v>
      </c>
      <c r="I6" s="69">
        <f t="shared" si="1"/>
        <v>34</v>
      </c>
      <c r="J6" s="69">
        <f t="shared" si="1"/>
        <v>21</v>
      </c>
      <c r="K6" s="69">
        <f t="shared" si="1"/>
        <v>16</v>
      </c>
      <c r="L6" s="69">
        <f t="shared" si="1"/>
        <v>13</v>
      </c>
      <c r="M6" s="542">
        <v>16</v>
      </c>
      <c r="N6" s="466"/>
    </row>
    <row r="7" spans="1:15" s="144" customFormat="1" x14ac:dyDescent="0.25">
      <c r="A7" s="648"/>
      <c r="B7" s="371" t="s">
        <v>968</v>
      </c>
      <c r="C7" s="79">
        <v>1</v>
      </c>
      <c r="D7" s="79">
        <v>0</v>
      </c>
      <c r="E7" s="79">
        <v>0</v>
      </c>
      <c r="F7" s="79">
        <v>0</v>
      </c>
      <c r="G7" s="79">
        <v>0</v>
      </c>
      <c r="H7" s="79">
        <v>0</v>
      </c>
      <c r="I7" s="79">
        <v>0</v>
      </c>
      <c r="J7" s="79">
        <v>0</v>
      </c>
      <c r="K7" s="79">
        <v>0</v>
      </c>
      <c r="L7" s="79">
        <v>0</v>
      </c>
      <c r="M7" s="543">
        <v>1</v>
      </c>
      <c r="N7" s="433"/>
    </row>
    <row r="8" spans="1:15" x14ac:dyDescent="0.25">
      <c r="A8" s="709"/>
      <c r="B8" s="322" t="s">
        <v>454</v>
      </c>
      <c r="C8" s="69">
        <v>8</v>
      </c>
      <c r="D8" s="79">
        <v>1</v>
      </c>
      <c r="E8" s="79">
        <v>0</v>
      </c>
      <c r="F8" s="79">
        <v>1</v>
      </c>
      <c r="G8" s="79">
        <v>2</v>
      </c>
      <c r="H8" s="79">
        <v>1</v>
      </c>
      <c r="I8" s="79">
        <v>0</v>
      </c>
      <c r="J8" s="79">
        <v>3</v>
      </c>
      <c r="K8" s="79">
        <v>0</v>
      </c>
      <c r="L8" s="79">
        <v>0</v>
      </c>
      <c r="M8" s="543">
        <v>0</v>
      </c>
      <c r="N8" s="244"/>
    </row>
    <row r="9" spans="1:15" s="96" customFormat="1" x14ac:dyDescent="0.25">
      <c r="A9" s="709"/>
      <c r="B9" s="322" t="s">
        <v>455</v>
      </c>
      <c r="C9" s="69">
        <f>SUM(D9:M9)</f>
        <v>1</v>
      </c>
      <c r="D9" s="79">
        <v>0</v>
      </c>
      <c r="E9" s="79">
        <v>0</v>
      </c>
      <c r="F9" s="79">
        <v>0</v>
      </c>
      <c r="G9" s="79">
        <v>0</v>
      </c>
      <c r="H9" s="79">
        <v>0</v>
      </c>
      <c r="I9" s="79">
        <v>0</v>
      </c>
      <c r="J9" s="79">
        <v>1</v>
      </c>
      <c r="K9" s="79">
        <v>0</v>
      </c>
      <c r="L9" s="79">
        <v>0</v>
      </c>
      <c r="M9" s="543">
        <v>0</v>
      </c>
      <c r="N9" s="244"/>
    </row>
    <row r="10" spans="1:15" x14ac:dyDescent="0.25">
      <c r="A10" s="709"/>
      <c r="B10" s="322" t="s">
        <v>456</v>
      </c>
      <c r="C10" s="69">
        <f t="shared" ref="C10:C28" si="2">SUM(D10:M10)</f>
        <v>2</v>
      </c>
      <c r="D10" s="79">
        <v>1</v>
      </c>
      <c r="E10" s="79">
        <v>0</v>
      </c>
      <c r="F10" s="79">
        <v>0</v>
      </c>
      <c r="G10" s="79">
        <v>1</v>
      </c>
      <c r="H10" s="79">
        <v>0</v>
      </c>
      <c r="I10" s="79">
        <v>0</v>
      </c>
      <c r="J10" s="79">
        <v>0</v>
      </c>
      <c r="K10" s="79">
        <v>0</v>
      </c>
      <c r="L10" s="79">
        <v>0</v>
      </c>
      <c r="M10" s="543">
        <v>0</v>
      </c>
      <c r="N10" s="244"/>
    </row>
    <row r="11" spans="1:15" x14ac:dyDescent="0.25">
      <c r="A11" s="709"/>
      <c r="B11" s="322" t="s">
        <v>457</v>
      </c>
      <c r="C11" s="69">
        <f t="shared" si="2"/>
        <v>3</v>
      </c>
      <c r="D11" s="79">
        <v>1</v>
      </c>
      <c r="E11" s="79">
        <v>0</v>
      </c>
      <c r="F11" s="79">
        <v>1</v>
      </c>
      <c r="G11" s="79">
        <v>1</v>
      </c>
      <c r="H11" s="79">
        <v>0</v>
      </c>
      <c r="I11" s="79">
        <v>0</v>
      </c>
      <c r="J11" s="79">
        <v>0</v>
      </c>
      <c r="K11" s="79">
        <v>0</v>
      </c>
      <c r="L11" s="79">
        <v>0</v>
      </c>
      <c r="M11" s="543">
        <v>0</v>
      </c>
      <c r="N11" s="244"/>
    </row>
    <row r="12" spans="1:15" s="96" customFormat="1" x14ac:dyDescent="0.25">
      <c r="A12" s="709"/>
      <c r="B12" s="322" t="s">
        <v>966</v>
      </c>
      <c r="C12" s="69">
        <f t="shared" si="2"/>
        <v>1</v>
      </c>
      <c r="D12" s="79">
        <v>0</v>
      </c>
      <c r="E12" s="79">
        <v>0</v>
      </c>
      <c r="F12" s="79">
        <v>0</v>
      </c>
      <c r="G12" s="79">
        <v>0</v>
      </c>
      <c r="H12" s="79">
        <v>0</v>
      </c>
      <c r="I12" s="79">
        <v>0</v>
      </c>
      <c r="J12" s="79">
        <v>0</v>
      </c>
      <c r="K12" s="79">
        <v>1</v>
      </c>
      <c r="L12" s="79">
        <v>0</v>
      </c>
      <c r="M12" s="543">
        <v>0</v>
      </c>
      <c r="N12" s="244"/>
    </row>
    <row r="13" spans="1:15" x14ac:dyDescent="0.25">
      <c r="A13" s="709"/>
      <c r="B13" s="322" t="s">
        <v>458</v>
      </c>
      <c r="C13" s="69">
        <f t="shared" si="2"/>
        <v>6</v>
      </c>
      <c r="D13" s="79">
        <v>2</v>
      </c>
      <c r="E13" s="79">
        <v>1</v>
      </c>
      <c r="F13" s="79">
        <v>0</v>
      </c>
      <c r="G13" s="79">
        <v>0</v>
      </c>
      <c r="H13" s="79">
        <v>2</v>
      </c>
      <c r="I13" s="79">
        <v>0</v>
      </c>
      <c r="J13" s="79">
        <v>0</v>
      </c>
      <c r="K13" s="79">
        <v>1</v>
      </c>
      <c r="L13" s="79">
        <v>0</v>
      </c>
      <c r="M13" s="543">
        <v>0</v>
      </c>
      <c r="N13" s="244"/>
    </row>
    <row r="14" spans="1:15" x14ac:dyDescent="0.25">
      <c r="A14" s="709"/>
      <c r="B14" s="322" t="s">
        <v>967</v>
      </c>
      <c r="C14" s="69">
        <f t="shared" si="2"/>
        <v>5</v>
      </c>
      <c r="D14" s="79">
        <v>1</v>
      </c>
      <c r="E14" s="79">
        <v>0</v>
      </c>
      <c r="F14" s="79">
        <v>1</v>
      </c>
      <c r="G14" s="79">
        <v>0</v>
      </c>
      <c r="H14" s="79">
        <v>0</v>
      </c>
      <c r="I14" s="79">
        <v>1</v>
      </c>
      <c r="J14" s="79">
        <v>2</v>
      </c>
      <c r="K14" s="79">
        <v>0</v>
      </c>
      <c r="L14" s="79">
        <v>0</v>
      </c>
      <c r="M14" s="543">
        <v>0</v>
      </c>
      <c r="N14" s="244"/>
    </row>
    <row r="15" spans="1:15" x14ac:dyDescent="0.25">
      <c r="A15" s="709"/>
      <c r="B15" s="322" t="s">
        <v>267</v>
      </c>
      <c r="C15" s="69">
        <v>14</v>
      </c>
      <c r="D15" s="79">
        <v>1</v>
      </c>
      <c r="E15" s="79">
        <v>1</v>
      </c>
      <c r="F15" s="79">
        <v>5</v>
      </c>
      <c r="G15" s="79">
        <v>3</v>
      </c>
      <c r="H15" s="79">
        <v>1</v>
      </c>
      <c r="I15" s="79">
        <v>0</v>
      </c>
      <c r="J15" s="79">
        <v>2</v>
      </c>
      <c r="K15" s="79">
        <v>0</v>
      </c>
      <c r="L15" s="79">
        <v>0</v>
      </c>
      <c r="M15" s="543">
        <v>1</v>
      </c>
      <c r="N15" s="244"/>
    </row>
    <row r="16" spans="1:15" x14ac:dyDescent="0.25">
      <c r="A16" s="709"/>
      <c r="B16" s="322" t="s">
        <v>459</v>
      </c>
      <c r="C16" s="69">
        <f t="shared" si="2"/>
        <v>13</v>
      </c>
      <c r="D16" s="79">
        <v>0</v>
      </c>
      <c r="E16" s="79">
        <v>2</v>
      </c>
      <c r="F16" s="79">
        <v>5</v>
      </c>
      <c r="G16" s="79">
        <v>0</v>
      </c>
      <c r="H16" s="79">
        <v>1</v>
      </c>
      <c r="I16" s="79">
        <v>2</v>
      </c>
      <c r="J16" s="79">
        <v>2</v>
      </c>
      <c r="K16" s="79">
        <v>1</v>
      </c>
      <c r="L16" s="79">
        <v>0</v>
      </c>
      <c r="M16" s="543">
        <v>0</v>
      </c>
      <c r="N16" s="244"/>
    </row>
    <row r="17" spans="1:20" x14ac:dyDescent="0.25">
      <c r="A17" s="709"/>
      <c r="B17" s="322" t="s">
        <v>268</v>
      </c>
      <c r="C17" s="69">
        <f t="shared" si="2"/>
        <v>52</v>
      </c>
      <c r="D17" s="79">
        <v>11</v>
      </c>
      <c r="E17" s="79">
        <v>14</v>
      </c>
      <c r="F17" s="79">
        <v>5</v>
      </c>
      <c r="G17" s="79">
        <v>8</v>
      </c>
      <c r="H17" s="79">
        <v>5</v>
      </c>
      <c r="I17" s="79">
        <v>4</v>
      </c>
      <c r="J17" s="79">
        <v>2</v>
      </c>
      <c r="K17" s="79">
        <v>2</v>
      </c>
      <c r="L17" s="79">
        <v>0</v>
      </c>
      <c r="M17" s="543">
        <v>1</v>
      </c>
      <c r="N17" s="244"/>
    </row>
    <row r="18" spans="1:20" x14ac:dyDescent="0.25">
      <c r="A18" s="709"/>
      <c r="B18" s="322" t="s">
        <v>460</v>
      </c>
      <c r="C18" s="69">
        <f t="shared" si="2"/>
        <v>1</v>
      </c>
      <c r="D18" s="79">
        <v>0</v>
      </c>
      <c r="E18" s="79">
        <v>0</v>
      </c>
      <c r="F18" s="79">
        <v>0</v>
      </c>
      <c r="G18" s="79">
        <v>0</v>
      </c>
      <c r="H18" s="79">
        <v>0</v>
      </c>
      <c r="I18" s="79">
        <v>1</v>
      </c>
      <c r="J18" s="79">
        <v>0</v>
      </c>
      <c r="K18" s="79">
        <v>0</v>
      </c>
      <c r="L18" s="79">
        <v>0</v>
      </c>
      <c r="M18" s="543">
        <v>0</v>
      </c>
      <c r="N18" s="244"/>
    </row>
    <row r="19" spans="1:20" x14ac:dyDescent="0.25">
      <c r="A19" s="709"/>
      <c r="B19" s="322" t="s">
        <v>461</v>
      </c>
      <c r="C19" s="69">
        <v>1</v>
      </c>
      <c r="D19" s="79">
        <v>0</v>
      </c>
      <c r="E19" s="79">
        <v>0</v>
      </c>
      <c r="F19" s="79">
        <v>0</v>
      </c>
      <c r="G19" s="79">
        <v>1</v>
      </c>
      <c r="H19" s="79">
        <v>0</v>
      </c>
      <c r="I19" s="79">
        <v>0</v>
      </c>
      <c r="J19" s="79">
        <v>0</v>
      </c>
      <c r="K19" s="79">
        <v>0</v>
      </c>
      <c r="L19" s="79">
        <v>0</v>
      </c>
      <c r="M19" s="543">
        <v>0</v>
      </c>
      <c r="N19" s="244"/>
    </row>
    <row r="20" spans="1:20" x14ac:dyDescent="0.25">
      <c r="A20" s="709"/>
      <c r="B20" s="322" t="s">
        <v>462</v>
      </c>
      <c r="C20" s="69">
        <f t="shared" si="2"/>
        <v>1</v>
      </c>
      <c r="D20" s="79">
        <v>0</v>
      </c>
      <c r="E20" s="79">
        <v>0</v>
      </c>
      <c r="F20" s="79">
        <v>0</v>
      </c>
      <c r="G20" s="79">
        <v>0</v>
      </c>
      <c r="H20" s="79">
        <v>0</v>
      </c>
      <c r="I20" s="79">
        <v>0</v>
      </c>
      <c r="J20" s="79">
        <v>1</v>
      </c>
      <c r="K20" s="79">
        <v>0</v>
      </c>
      <c r="L20" s="79">
        <v>0</v>
      </c>
      <c r="M20" s="543">
        <v>0</v>
      </c>
      <c r="N20" s="244"/>
    </row>
    <row r="21" spans="1:20" s="144" customFormat="1" x14ac:dyDescent="0.25">
      <c r="A21" s="709"/>
      <c r="B21" s="322" t="s">
        <v>965</v>
      </c>
      <c r="C21" s="69">
        <v>1</v>
      </c>
      <c r="D21" s="79">
        <v>0</v>
      </c>
      <c r="E21" s="79">
        <v>0</v>
      </c>
      <c r="F21" s="79">
        <v>0</v>
      </c>
      <c r="G21" s="79">
        <v>0</v>
      </c>
      <c r="H21" s="79">
        <v>0</v>
      </c>
      <c r="I21" s="79">
        <v>0</v>
      </c>
      <c r="J21" s="79">
        <v>0</v>
      </c>
      <c r="K21" s="79">
        <v>0</v>
      </c>
      <c r="L21" s="79">
        <v>0</v>
      </c>
      <c r="M21" s="543">
        <v>1</v>
      </c>
      <c r="N21" s="244"/>
    </row>
    <row r="22" spans="1:20" x14ac:dyDescent="0.25">
      <c r="A22" s="709"/>
      <c r="B22" s="322" t="s">
        <v>269</v>
      </c>
      <c r="C22" s="69">
        <f t="shared" si="2"/>
        <v>29</v>
      </c>
      <c r="D22" s="79">
        <v>5</v>
      </c>
      <c r="E22" s="79">
        <v>1</v>
      </c>
      <c r="F22" s="79">
        <v>5</v>
      </c>
      <c r="G22" s="79">
        <v>3</v>
      </c>
      <c r="H22" s="79">
        <v>9</v>
      </c>
      <c r="I22" s="79">
        <v>4</v>
      </c>
      <c r="J22" s="79">
        <v>0</v>
      </c>
      <c r="K22" s="79">
        <v>0</v>
      </c>
      <c r="L22" s="79">
        <v>2</v>
      </c>
      <c r="M22" s="543">
        <v>0</v>
      </c>
      <c r="N22" s="244"/>
      <c r="T22" t="s">
        <v>730</v>
      </c>
    </row>
    <row r="23" spans="1:20" s="144" customFormat="1" x14ac:dyDescent="0.25">
      <c r="A23" s="709"/>
      <c r="B23" s="322" t="s">
        <v>719</v>
      </c>
      <c r="C23" s="69">
        <v>1</v>
      </c>
      <c r="D23" s="79">
        <v>0</v>
      </c>
      <c r="E23" s="79">
        <v>0</v>
      </c>
      <c r="F23" s="79">
        <v>0</v>
      </c>
      <c r="G23" s="79">
        <v>0</v>
      </c>
      <c r="H23" s="79">
        <v>0</v>
      </c>
      <c r="I23" s="79">
        <v>0</v>
      </c>
      <c r="J23" s="79">
        <v>0</v>
      </c>
      <c r="K23" s="79">
        <v>0</v>
      </c>
      <c r="L23" s="79">
        <v>1</v>
      </c>
      <c r="M23" s="543">
        <v>0</v>
      </c>
      <c r="N23" s="244"/>
    </row>
    <row r="24" spans="1:20" x14ac:dyDescent="0.25">
      <c r="A24" s="709"/>
      <c r="B24" s="322" t="s">
        <v>463</v>
      </c>
      <c r="C24" s="69">
        <f t="shared" si="2"/>
        <v>2</v>
      </c>
      <c r="D24" s="79">
        <v>0</v>
      </c>
      <c r="E24" s="79">
        <v>1</v>
      </c>
      <c r="F24" s="79">
        <v>0</v>
      </c>
      <c r="G24" s="79">
        <v>0</v>
      </c>
      <c r="H24" s="79">
        <v>0</v>
      </c>
      <c r="I24" s="79">
        <v>1</v>
      </c>
      <c r="J24" s="79">
        <v>0</v>
      </c>
      <c r="K24" s="79">
        <v>0</v>
      </c>
      <c r="L24" s="79">
        <v>0</v>
      </c>
      <c r="M24" s="543">
        <v>0</v>
      </c>
      <c r="N24" s="244"/>
    </row>
    <row r="25" spans="1:20" x14ac:dyDescent="0.25">
      <c r="A25" s="709"/>
      <c r="B25" s="322" t="s">
        <v>464</v>
      </c>
      <c r="C25" s="69">
        <f t="shared" si="2"/>
        <v>2</v>
      </c>
      <c r="D25" s="79">
        <v>0</v>
      </c>
      <c r="E25" s="79">
        <v>0</v>
      </c>
      <c r="F25" s="79">
        <v>0</v>
      </c>
      <c r="G25" s="79">
        <v>0</v>
      </c>
      <c r="H25" s="79">
        <v>0</v>
      </c>
      <c r="I25" s="79">
        <v>1</v>
      </c>
      <c r="J25" s="79">
        <v>0</v>
      </c>
      <c r="K25" s="79">
        <v>0</v>
      </c>
      <c r="L25" s="79">
        <v>1</v>
      </c>
      <c r="M25" s="543">
        <v>0</v>
      </c>
      <c r="N25" s="244"/>
    </row>
    <row r="26" spans="1:20" x14ac:dyDescent="0.25">
      <c r="A26" s="709"/>
      <c r="B26" s="322" t="s">
        <v>270</v>
      </c>
      <c r="C26" s="69">
        <v>95</v>
      </c>
      <c r="D26" s="79">
        <v>10</v>
      </c>
      <c r="E26" s="79">
        <v>7</v>
      </c>
      <c r="F26" s="79">
        <v>12</v>
      </c>
      <c r="G26" s="79">
        <v>10</v>
      </c>
      <c r="H26" s="79">
        <v>16</v>
      </c>
      <c r="I26" s="79">
        <v>15</v>
      </c>
      <c r="J26" s="79">
        <v>6</v>
      </c>
      <c r="K26" s="79">
        <v>7</v>
      </c>
      <c r="L26" s="79">
        <v>5</v>
      </c>
      <c r="M26" s="543">
        <v>7</v>
      </c>
      <c r="N26" s="244"/>
    </row>
    <row r="27" spans="1:20" s="144" customFormat="1" x14ac:dyDescent="0.25">
      <c r="A27" s="709"/>
      <c r="B27" s="322" t="s">
        <v>720</v>
      </c>
      <c r="C27" s="69">
        <v>1</v>
      </c>
      <c r="D27" s="79">
        <v>0</v>
      </c>
      <c r="E27" s="79">
        <v>0</v>
      </c>
      <c r="F27" s="79">
        <v>0</v>
      </c>
      <c r="G27" s="79">
        <v>0</v>
      </c>
      <c r="H27" s="79">
        <v>0</v>
      </c>
      <c r="I27" s="79">
        <v>0</v>
      </c>
      <c r="J27" s="79">
        <v>0</v>
      </c>
      <c r="K27" s="79">
        <v>0</v>
      </c>
      <c r="L27" s="79">
        <v>0</v>
      </c>
      <c r="M27" s="543">
        <v>1</v>
      </c>
      <c r="N27" s="244"/>
    </row>
    <row r="28" spans="1:20" x14ac:dyDescent="0.25">
      <c r="A28" s="709"/>
      <c r="B28" s="322" t="s">
        <v>465</v>
      </c>
      <c r="C28" s="69">
        <f t="shared" si="2"/>
        <v>0</v>
      </c>
      <c r="D28" s="79">
        <v>0</v>
      </c>
      <c r="E28" s="79">
        <v>0</v>
      </c>
      <c r="F28" s="79">
        <v>0</v>
      </c>
      <c r="G28" s="79">
        <v>0</v>
      </c>
      <c r="H28" s="79">
        <v>0</v>
      </c>
      <c r="I28" s="79">
        <v>0</v>
      </c>
      <c r="J28" s="79">
        <v>0</v>
      </c>
      <c r="K28" s="79">
        <v>0</v>
      </c>
      <c r="L28" s="79">
        <v>0</v>
      </c>
      <c r="M28" s="543">
        <v>0</v>
      </c>
      <c r="N28" s="244"/>
    </row>
    <row r="29" spans="1:20" x14ac:dyDescent="0.25">
      <c r="A29" s="709"/>
      <c r="B29" s="322" t="s">
        <v>128</v>
      </c>
      <c r="C29" s="69">
        <v>5</v>
      </c>
      <c r="D29" s="79">
        <v>0</v>
      </c>
      <c r="E29" s="79">
        <v>0</v>
      </c>
      <c r="F29" s="79">
        <v>0</v>
      </c>
      <c r="G29" s="79">
        <v>2</v>
      </c>
      <c r="H29" s="79">
        <v>1</v>
      </c>
      <c r="I29" s="79">
        <v>1</v>
      </c>
      <c r="J29" s="79">
        <v>1</v>
      </c>
      <c r="K29" s="79">
        <v>0</v>
      </c>
      <c r="L29" s="79">
        <v>0</v>
      </c>
      <c r="M29" s="543">
        <v>0</v>
      </c>
      <c r="N29" s="244"/>
    </row>
    <row r="30" spans="1:20" x14ac:dyDescent="0.25">
      <c r="A30" s="709"/>
      <c r="B30" s="322" t="s">
        <v>112</v>
      </c>
      <c r="C30" s="69">
        <v>25</v>
      </c>
      <c r="D30" s="79">
        <v>0</v>
      </c>
      <c r="E30" s="79">
        <v>2</v>
      </c>
      <c r="F30" s="79">
        <v>2</v>
      </c>
      <c r="G30" s="79">
        <v>1</v>
      </c>
      <c r="H30" s="79">
        <v>3</v>
      </c>
      <c r="I30" s="79">
        <v>4</v>
      </c>
      <c r="J30" s="79">
        <v>1</v>
      </c>
      <c r="K30" s="79">
        <v>4</v>
      </c>
      <c r="L30" s="79">
        <v>4</v>
      </c>
      <c r="M30" s="543">
        <v>4</v>
      </c>
      <c r="N30" s="244"/>
    </row>
    <row r="31" spans="1:20" x14ac:dyDescent="0.25">
      <c r="A31" s="574" t="s">
        <v>271</v>
      </c>
      <c r="B31" s="536" t="s">
        <v>3</v>
      </c>
      <c r="C31" s="69">
        <v>100</v>
      </c>
      <c r="D31" s="69">
        <f>SUM(D33:D53)</f>
        <v>10</v>
      </c>
      <c r="E31" s="69">
        <f t="shared" ref="E31:J31" si="3">SUM(E33:E53)</f>
        <v>7</v>
      </c>
      <c r="F31" s="69">
        <f t="shared" si="3"/>
        <v>23</v>
      </c>
      <c r="G31" s="69">
        <f t="shared" si="3"/>
        <v>9</v>
      </c>
      <c r="H31" s="69">
        <f t="shared" si="3"/>
        <v>10</v>
      </c>
      <c r="I31" s="69">
        <f t="shared" si="3"/>
        <v>6</v>
      </c>
      <c r="J31" s="69">
        <f t="shared" si="3"/>
        <v>9</v>
      </c>
      <c r="K31" s="69">
        <v>9</v>
      </c>
      <c r="L31" s="69">
        <f>SUM(L33:L53)</f>
        <v>6</v>
      </c>
      <c r="M31" s="543">
        <v>9</v>
      </c>
      <c r="N31" s="465"/>
    </row>
    <row r="32" spans="1:20" s="144" customFormat="1" x14ac:dyDescent="0.25">
      <c r="A32" s="574"/>
      <c r="B32" s="371" t="s">
        <v>874</v>
      </c>
      <c r="C32" s="69">
        <v>1</v>
      </c>
      <c r="D32" s="79">
        <v>0</v>
      </c>
      <c r="E32" s="79">
        <v>0</v>
      </c>
      <c r="F32" s="79">
        <v>0</v>
      </c>
      <c r="G32" s="79">
        <v>0</v>
      </c>
      <c r="H32" s="79">
        <v>0</v>
      </c>
      <c r="I32" s="79">
        <v>0</v>
      </c>
      <c r="J32" s="79">
        <v>0</v>
      </c>
      <c r="K32" s="79">
        <v>1</v>
      </c>
      <c r="L32" s="79">
        <v>0</v>
      </c>
      <c r="M32" s="543">
        <v>0</v>
      </c>
      <c r="N32" s="465"/>
    </row>
    <row r="33" spans="1:14" x14ac:dyDescent="0.25">
      <c r="A33" s="711"/>
      <c r="B33" s="322" t="s">
        <v>454</v>
      </c>
      <c r="C33" s="69">
        <f>SUM(D33:M33)</f>
        <v>4</v>
      </c>
      <c r="D33" s="79">
        <v>0</v>
      </c>
      <c r="E33" s="79">
        <v>1</v>
      </c>
      <c r="F33" s="79">
        <v>0</v>
      </c>
      <c r="G33" s="79">
        <v>1</v>
      </c>
      <c r="H33" s="79">
        <v>0</v>
      </c>
      <c r="I33" s="79">
        <v>1</v>
      </c>
      <c r="J33" s="79">
        <v>1</v>
      </c>
      <c r="K33" s="79">
        <v>0</v>
      </c>
      <c r="L33" s="79">
        <v>0</v>
      </c>
      <c r="M33" s="543">
        <v>0</v>
      </c>
      <c r="N33" s="465"/>
    </row>
    <row r="34" spans="1:14" x14ac:dyDescent="0.25">
      <c r="A34" s="711"/>
      <c r="B34" s="322" t="s">
        <v>455</v>
      </c>
      <c r="C34" s="69">
        <f t="shared" ref="C34:C53" si="4">SUM(D34:M34)</f>
        <v>28</v>
      </c>
      <c r="D34" s="79">
        <v>4</v>
      </c>
      <c r="E34" s="79">
        <v>2</v>
      </c>
      <c r="F34" s="79">
        <v>6</v>
      </c>
      <c r="G34" s="79">
        <v>2</v>
      </c>
      <c r="H34" s="79">
        <v>5</v>
      </c>
      <c r="I34" s="79">
        <v>2</v>
      </c>
      <c r="J34" s="79">
        <v>1</v>
      </c>
      <c r="K34" s="79">
        <v>2</v>
      </c>
      <c r="L34" s="79">
        <v>1</v>
      </c>
      <c r="M34" s="543">
        <v>3</v>
      </c>
      <c r="N34" s="465"/>
    </row>
    <row r="35" spans="1:14" x14ac:dyDescent="0.25">
      <c r="A35" s="711"/>
      <c r="B35" s="322" t="s">
        <v>466</v>
      </c>
      <c r="C35" s="69">
        <f t="shared" si="4"/>
        <v>1</v>
      </c>
      <c r="D35" s="79">
        <v>0</v>
      </c>
      <c r="E35" s="79">
        <v>0</v>
      </c>
      <c r="F35" s="79">
        <v>0</v>
      </c>
      <c r="G35" s="79">
        <v>0</v>
      </c>
      <c r="H35" s="79">
        <v>0</v>
      </c>
      <c r="I35" s="79">
        <v>1</v>
      </c>
      <c r="J35" s="79">
        <v>0</v>
      </c>
      <c r="K35" s="79">
        <v>0</v>
      </c>
      <c r="L35" s="79">
        <v>0</v>
      </c>
      <c r="M35" s="543">
        <v>0</v>
      </c>
      <c r="N35" s="465"/>
    </row>
    <row r="36" spans="1:14" x14ac:dyDescent="0.25">
      <c r="A36" s="711"/>
      <c r="B36" s="322" t="s">
        <v>467</v>
      </c>
      <c r="C36" s="69">
        <f t="shared" si="4"/>
        <v>1</v>
      </c>
      <c r="D36" s="79">
        <v>0</v>
      </c>
      <c r="E36" s="79">
        <v>0</v>
      </c>
      <c r="F36" s="79">
        <v>1</v>
      </c>
      <c r="G36" s="79">
        <v>0</v>
      </c>
      <c r="H36" s="79">
        <v>0</v>
      </c>
      <c r="I36" s="79">
        <v>0</v>
      </c>
      <c r="J36" s="79">
        <v>0</v>
      </c>
      <c r="K36" s="79">
        <v>0</v>
      </c>
      <c r="L36" s="79">
        <v>0</v>
      </c>
      <c r="M36" s="543">
        <v>0</v>
      </c>
      <c r="N36" s="465"/>
    </row>
    <row r="37" spans="1:14" x14ac:dyDescent="0.25">
      <c r="A37" s="711"/>
      <c r="B37" s="322" t="s">
        <v>468</v>
      </c>
      <c r="C37" s="69">
        <f t="shared" si="4"/>
        <v>1</v>
      </c>
      <c r="D37" s="79">
        <v>0</v>
      </c>
      <c r="E37" s="79">
        <v>1</v>
      </c>
      <c r="F37" s="79">
        <v>0</v>
      </c>
      <c r="G37" s="79">
        <v>0</v>
      </c>
      <c r="H37" s="79">
        <v>0</v>
      </c>
      <c r="I37" s="79">
        <v>0</v>
      </c>
      <c r="J37" s="79">
        <v>0</v>
      </c>
      <c r="K37" s="79">
        <v>0</v>
      </c>
      <c r="L37" s="79">
        <v>0</v>
      </c>
      <c r="M37" s="543">
        <v>0</v>
      </c>
      <c r="N37" s="465"/>
    </row>
    <row r="38" spans="1:14" x14ac:dyDescent="0.25">
      <c r="A38" s="711"/>
      <c r="B38" s="322" t="s">
        <v>469</v>
      </c>
      <c r="C38" s="69">
        <f t="shared" si="4"/>
        <v>1</v>
      </c>
      <c r="D38" s="79">
        <v>0</v>
      </c>
      <c r="E38" s="79">
        <v>0</v>
      </c>
      <c r="F38" s="79">
        <v>0</v>
      </c>
      <c r="G38" s="79">
        <v>0</v>
      </c>
      <c r="H38" s="79">
        <v>0</v>
      </c>
      <c r="I38" s="79">
        <v>0</v>
      </c>
      <c r="J38" s="79">
        <v>0</v>
      </c>
      <c r="K38" s="79">
        <v>1</v>
      </c>
      <c r="L38" s="79">
        <v>0</v>
      </c>
      <c r="M38" s="543">
        <v>0</v>
      </c>
      <c r="N38" s="465"/>
    </row>
    <row r="39" spans="1:14" x14ac:dyDescent="0.25">
      <c r="A39" s="711"/>
      <c r="B39" s="322" t="s">
        <v>470</v>
      </c>
      <c r="C39" s="69">
        <f t="shared" si="4"/>
        <v>1</v>
      </c>
      <c r="D39" s="79">
        <v>0</v>
      </c>
      <c r="E39" s="79">
        <v>0</v>
      </c>
      <c r="F39" s="79">
        <v>1</v>
      </c>
      <c r="G39" s="79">
        <v>0</v>
      </c>
      <c r="H39" s="79">
        <v>0</v>
      </c>
      <c r="I39" s="79">
        <v>0</v>
      </c>
      <c r="J39" s="79">
        <v>0</v>
      </c>
      <c r="K39" s="79">
        <v>0</v>
      </c>
      <c r="L39" s="79">
        <v>0</v>
      </c>
      <c r="M39" s="543">
        <v>0</v>
      </c>
      <c r="N39" s="465"/>
    </row>
    <row r="40" spans="1:14" x14ac:dyDescent="0.25">
      <c r="A40" s="711"/>
      <c r="B40" s="322" t="s">
        <v>471</v>
      </c>
      <c r="C40" s="69">
        <f t="shared" si="4"/>
        <v>3</v>
      </c>
      <c r="D40" s="79">
        <v>0</v>
      </c>
      <c r="E40" s="79">
        <v>1</v>
      </c>
      <c r="F40" s="79">
        <v>0</v>
      </c>
      <c r="G40" s="79">
        <v>0</v>
      </c>
      <c r="H40" s="79">
        <v>0</v>
      </c>
      <c r="I40" s="79">
        <v>0</v>
      </c>
      <c r="J40" s="79">
        <v>0</v>
      </c>
      <c r="K40" s="79">
        <v>0</v>
      </c>
      <c r="L40" s="79">
        <v>0</v>
      </c>
      <c r="M40" s="543">
        <v>2</v>
      </c>
      <c r="N40" s="465"/>
    </row>
    <row r="41" spans="1:14" x14ac:dyDescent="0.25">
      <c r="A41" s="711"/>
      <c r="B41" s="322" t="s">
        <v>472</v>
      </c>
      <c r="C41" s="69">
        <f t="shared" si="4"/>
        <v>2</v>
      </c>
      <c r="D41" s="79">
        <v>1</v>
      </c>
      <c r="E41" s="79">
        <v>0</v>
      </c>
      <c r="F41" s="79">
        <v>0</v>
      </c>
      <c r="G41" s="79">
        <v>1</v>
      </c>
      <c r="H41" s="79">
        <v>0</v>
      </c>
      <c r="I41" s="79">
        <v>0</v>
      </c>
      <c r="J41" s="79">
        <v>0</v>
      </c>
      <c r="K41" s="79">
        <v>0</v>
      </c>
      <c r="L41" s="79">
        <v>0</v>
      </c>
      <c r="M41" s="543">
        <v>0</v>
      </c>
      <c r="N41" s="465"/>
    </row>
    <row r="42" spans="1:14" x14ac:dyDescent="0.25">
      <c r="A42" s="711"/>
      <c r="B42" s="322" t="s">
        <v>269</v>
      </c>
      <c r="C42" s="69">
        <f t="shared" si="4"/>
        <v>2</v>
      </c>
      <c r="D42" s="79">
        <v>0</v>
      </c>
      <c r="E42" s="79">
        <v>0</v>
      </c>
      <c r="F42" s="79">
        <v>2</v>
      </c>
      <c r="G42" s="79">
        <v>0</v>
      </c>
      <c r="H42" s="79">
        <v>0</v>
      </c>
      <c r="I42" s="79">
        <v>0</v>
      </c>
      <c r="J42" s="79">
        <v>0</v>
      </c>
      <c r="K42" s="79">
        <v>0</v>
      </c>
      <c r="L42" s="79">
        <v>0</v>
      </c>
      <c r="M42" s="543">
        <v>0</v>
      </c>
      <c r="N42" s="465"/>
    </row>
    <row r="43" spans="1:14" x14ac:dyDescent="0.25">
      <c r="A43" s="711"/>
      <c r="B43" s="322" t="s">
        <v>473</v>
      </c>
      <c r="C43" s="69">
        <f t="shared" si="4"/>
        <v>6</v>
      </c>
      <c r="D43" s="79">
        <v>0</v>
      </c>
      <c r="E43" s="79">
        <v>0</v>
      </c>
      <c r="F43" s="79">
        <v>5</v>
      </c>
      <c r="G43" s="79">
        <v>0</v>
      </c>
      <c r="H43" s="79">
        <v>0</v>
      </c>
      <c r="I43" s="79">
        <v>0</v>
      </c>
      <c r="J43" s="79">
        <v>1</v>
      </c>
      <c r="K43" s="79">
        <v>0</v>
      </c>
      <c r="L43" s="79">
        <v>0</v>
      </c>
      <c r="M43" s="543">
        <v>0</v>
      </c>
      <c r="N43" s="465"/>
    </row>
    <row r="44" spans="1:14" x14ac:dyDescent="0.25">
      <c r="A44" s="711"/>
      <c r="B44" s="322" t="s">
        <v>474</v>
      </c>
      <c r="C44" s="69">
        <f t="shared" si="4"/>
        <v>4</v>
      </c>
      <c r="D44" s="79">
        <v>0</v>
      </c>
      <c r="E44" s="79">
        <v>0</v>
      </c>
      <c r="F44" s="79">
        <v>2</v>
      </c>
      <c r="G44" s="79">
        <v>1</v>
      </c>
      <c r="H44" s="79">
        <v>1</v>
      </c>
      <c r="I44" s="79">
        <v>0</v>
      </c>
      <c r="J44" s="79">
        <v>0</v>
      </c>
      <c r="K44" s="79">
        <v>0</v>
      </c>
      <c r="L44" s="79">
        <v>0</v>
      </c>
      <c r="M44" s="543">
        <v>0</v>
      </c>
      <c r="N44" s="465"/>
    </row>
    <row r="45" spans="1:14" s="144" customFormat="1" x14ac:dyDescent="0.25">
      <c r="A45" s="711"/>
      <c r="B45" s="322" t="s">
        <v>489</v>
      </c>
      <c r="C45" s="69">
        <v>4</v>
      </c>
      <c r="D45" s="79">
        <v>0</v>
      </c>
      <c r="E45" s="79">
        <v>0</v>
      </c>
      <c r="F45" s="79">
        <v>0</v>
      </c>
      <c r="G45" s="79">
        <v>0</v>
      </c>
      <c r="H45" s="79">
        <v>0</v>
      </c>
      <c r="I45" s="79">
        <v>0</v>
      </c>
      <c r="J45" s="79">
        <v>0</v>
      </c>
      <c r="K45" s="79">
        <v>1</v>
      </c>
      <c r="L45" s="79">
        <v>1</v>
      </c>
      <c r="M45" s="543">
        <v>2</v>
      </c>
      <c r="N45" s="465"/>
    </row>
    <row r="46" spans="1:14" x14ac:dyDescent="0.25">
      <c r="A46" s="711"/>
      <c r="B46" s="322" t="s">
        <v>475</v>
      </c>
      <c r="C46" s="69">
        <v>2</v>
      </c>
      <c r="D46" s="79">
        <v>0</v>
      </c>
      <c r="E46" s="79">
        <v>0</v>
      </c>
      <c r="F46" s="79">
        <v>0</v>
      </c>
      <c r="G46" s="79">
        <v>0</v>
      </c>
      <c r="H46" s="79">
        <v>2</v>
      </c>
      <c r="I46" s="79">
        <v>0</v>
      </c>
      <c r="J46" s="79">
        <v>0</v>
      </c>
      <c r="K46" s="79">
        <v>0</v>
      </c>
      <c r="L46" s="79">
        <v>0</v>
      </c>
      <c r="M46" s="543">
        <v>0</v>
      </c>
      <c r="N46" s="465"/>
    </row>
    <row r="47" spans="1:14" x14ac:dyDescent="0.25">
      <c r="A47" s="711"/>
      <c r="B47" s="322" t="s">
        <v>476</v>
      </c>
      <c r="C47" s="69">
        <f t="shared" si="4"/>
        <v>1</v>
      </c>
      <c r="D47" s="79">
        <v>0</v>
      </c>
      <c r="E47" s="79">
        <v>0</v>
      </c>
      <c r="F47" s="79">
        <v>0</v>
      </c>
      <c r="G47" s="79">
        <v>1</v>
      </c>
      <c r="H47" s="79">
        <v>0</v>
      </c>
      <c r="I47" s="79">
        <v>0</v>
      </c>
      <c r="J47" s="79">
        <v>0</v>
      </c>
      <c r="K47" s="79">
        <v>0</v>
      </c>
      <c r="L47" s="79">
        <v>0</v>
      </c>
      <c r="M47" s="543">
        <v>0</v>
      </c>
      <c r="N47" s="465"/>
    </row>
    <row r="48" spans="1:14" x14ac:dyDescent="0.25">
      <c r="A48" s="711"/>
      <c r="B48" s="322" t="s">
        <v>477</v>
      </c>
      <c r="C48" s="69">
        <f t="shared" si="4"/>
        <v>4</v>
      </c>
      <c r="D48" s="79">
        <v>0</v>
      </c>
      <c r="E48" s="79">
        <v>0</v>
      </c>
      <c r="F48" s="79">
        <v>0</v>
      </c>
      <c r="G48" s="79">
        <v>2</v>
      </c>
      <c r="H48" s="79">
        <v>0</v>
      </c>
      <c r="I48" s="79">
        <v>0</v>
      </c>
      <c r="J48" s="79">
        <v>1</v>
      </c>
      <c r="K48" s="79">
        <v>1</v>
      </c>
      <c r="L48" s="79">
        <v>0</v>
      </c>
      <c r="M48" s="543">
        <v>0</v>
      </c>
      <c r="N48" s="465"/>
    </row>
    <row r="49" spans="1:14" x14ac:dyDescent="0.25">
      <c r="A49" s="711"/>
      <c r="B49" s="322" t="s">
        <v>464</v>
      </c>
      <c r="C49" s="69">
        <f t="shared" si="4"/>
        <v>14</v>
      </c>
      <c r="D49" s="79">
        <v>5</v>
      </c>
      <c r="E49" s="79">
        <v>1</v>
      </c>
      <c r="F49" s="79">
        <v>3</v>
      </c>
      <c r="G49" s="79">
        <v>1</v>
      </c>
      <c r="H49" s="79">
        <v>1</v>
      </c>
      <c r="I49" s="79">
        <v>2</v>
      </c>
      <c r="J49" s="79">
        <v>0</v>
      </c>
      <c r="K49" s="79">
        <v>1</v>
      </c>
      <c r="L49" s="79">
        <v>0</v>
      </c>
      <c r="M49" s="543">
        <v>0</v>
      </c>
      <c r="N49" s="465"/>
    </row>
    <row r="50" spans="1:14" x14ac:dyDescent="0.25">
      <c r="A50" s="711"/>
      <c r="B50" s="322" t="s">
        <v>270</v>
      </c>
      <c r="C50" s="69">
        <f t="shared" si="4"/>
        <v>1</v>
      </c>
      <c r="D50" s="79">
        <v>0</v>
      </c>
      <c r="E50" s="79">
        <v>0</v>
      </c>
      <c r="F50" s="79">
        <v>0</v>
      </c>
      <c r="G50" s="79">
        <v>0</v>
      </c>
      <c r="H50" s="79">
        <v>1</v>
      </c>
      <c r="I50" s="79">
        <v>0</v>
      </c>
      <c r="J50" s="79">
        <v>0</v>
      </c>
      <c r="K50" s="79">
        <v>0</v>
      </c>
      <c r="L50" s="79">
        <v>0</v>
      </c>
      <c r="M50" s="543">
        <v>0</v>
      </c>
      <c r="N50" s="465"/>
    </row>
    <row r="51" spans="1:14" s="144" customFormat="1" x14ac:dyDescent="0.25">
      <c r="A51" s="711"/>
      <c r="B51" s="322" t="s">
        <v>720</v>
      </c>
      <c r="C51" s="69">
        <f t="shared" si="4"/>
        <v>1</v>
      </c>
      <c r="D51" s="79">
        <v>0</v>
      </c>
      <c r="E51" s="79">
        <v>0</v>
      </c>
      <c r="F51" s="79">
        <v>0</v>
      </c>
      <c r="G51" s="79">
        <v>0</v>
      </c>
      <c r="H51" s="79">
        <v>0</v>
      </c>
      <c r="I51" s="79">
        <v>0</v>
      </c>
      <c r="J51" s="79">
        <v>1</v>
      </c>
      <c r="K51" s="79">
        <v>0</v>
      </c>
      <c r="L51" s="79">
        <v>0</v>
      </c>
      <c r="M51" s="543">
        <v>0</v>
      </c>
      <c r="N51" s="465"/>
    </row>
    <row r="52" spans="1:14" x14ac:dyDescent="0.25">
      <c r="A52" s="711"/>
      <c r="B52" s="322" t="s">
        <v>128</v>
      </c>
      <c r="C52" s="69">
        <v>4</v>
      </c>
      <c r="D52" s="79">
        <v>0</v>
      </c>
      <c r="E52" s="79">
        <v>0</v>
      </c>
      <c r="F52" s="79">
        <v>1</v>
      </c>
      <c r="G52" s="79">
        <v>0</v>
      </c>
      <c r="H52" s="79">
        <v>0</v>
      </c>
      <c r="I52" s="79">
        <v>0</v>
      </c>
      <c r="J52" s="79">
        <v>3</v>
      </c>
      <c r="K52" s="79">
        <v>0</v>
      </c>
      <c r="L52" s="79">
        <v>0</v>
      </c>
      <c r="M52" s="543">
        <v>0</v>
      </c>
      <c r="N52" s="465"/>
    </row>
    <row r="53" spans="1:14" x14ac:dyDescent="0.25">
      <c r="A53" s="711"/>
      <c r="B53" s="322" t="s">
        <v>112</v>
      </c>
      <c r="C53" s="69">
        <f t="shared" si="4"/>
        <v>12</v>
      </c>
      <c r="D53" s="79">
        <v>0</v>
      </c>
      <c r="E53" s="79">
        <v>1</v>
      </c>
      <c r="F53" s="79">
        <v>2</v>
      </c>
      <c r="G53" s="79">
        <v>0</v>
      </c>
      <c r="H53" s="79">
        <v>0</v>
      </c>
      <c r="I53" s="79">
        <v>0</v>
      </c>
      <c r="J53" s="79">
        <v>1</v>
      </c>
      <c r="K53" s="79">
        <v>2</v>
      </c>
      <c r="L53" s="79">
        <v>4</v>
      </c>
      <c r="M53" s="543">
        <v>2</v>
      </c>
      <c r="N53" s="465"/>
    </row>
    <row r="54" spans="1:14" x14ac:dyDescent="0.25">
      <c r="A54" s="648" t="s">
        <v>272</v>
      </c>
      <c r="B54" s="68" t="s">
        <v>3</v>
      </c>
      <c r="C54" s="69">
        <f>SUM(C55:C58)</f>
        <v>12</v>
      </c>
      <c r="D54" s="69">
        <f t="shared" ref="D54:K54" si="5">SUM(D55:D58)</f>
        <v>3</v>
      </c>
      <c r="E54" s="69">
        <f t="shared" si="5"/>
        <v>1</v>
      </c>
      <c r="F54" s="69">
        <f t="shared" si="5"/>
        <v>1</v>
      </c>
      <c r="G54" s="69">
        <f t="shared" si="5"/>
        <v>1</v>
      </c>
      <c r="H54" s="69">
        <f t="shared" si="5"/>
        <v>2</v>
      </c>
      <c r="I54" s="69">
        <f t="shared" si="5"/>
        <v>1</v>
      </c>
      <c r="J54" s="69">
        <f t="shared" si="5"/>
        <v>0</v>
      </c>
      <c r="K54" s="69">
        <f t="shared" si="5"/>
        <v>2</v>
      </c>
      <c r="L54" s="69">
        <f>SUM(L55:L58)</f>
        <v>0</v>
      </c>
      <c r="M54" s="542">
        <v>1</v>
      </c>
      <c r="N54" s="465"/>
    </row>
    <row r="55" spans="1:14" x14ac:dyDescent="0.25">
      <c r="A55" s="709"/>
      <c r="B55" s="322" t="s">
        <v>478</v>
      </c>
      <c r="C55" s="69">
        <f>SUM(D55:M55)</f>
        <v>8</v>
      </c>
      <c r="D55" s="79">
        <v>2</v>
      </c>
      <c r="E55" s="79">
        <v>1</v>
      </c>
      <c r="F55" s="79">
        <v>0</v>
      </c>
      <c r="G55" s="79">
        <v>1</v>
      </c>
      <c r="H55" s="79">
        <v>2</v>
      </c>
      <c r="I55" s="79">
        <v>0</v>
      </c>
      <c r="J55" s="79">
        <v>0</v>
      </c>
      <c r="K55" s="79">
        <v>1</v>
      </c>
      <c r="L55" s="79">
        <v>0</v>
      </c>
      <c r="M55" s="543">
        <v>1</v>
      </c>
      <c r="N55" s="465"/>
    </row>
    <row r="56" spans="1:14" x14ac:dyDescent="0.25">
      <c r="A56" s="709"/>
      <c r="B56" s="322" t="s">
        <v>479</v>
      </c>
      <c r="C56" s="69">
        <f t="shared" ref="C56:C58" si="6">SUM(D56:M56)</f>
        <v>1</v>
      </c>
      <c r="D56" s="79">
        <v>1</v>
      </c>
      <c r="E56" s="79">
        <v>0</v>
      </c>
      <c r="F56" s="79">
        <v>0</v>
      </c>
      <c r="G56" s="79">
        <v>0</v>
      </c>
      <c r="H56" s="79">
        <v>0</v>
      </c>
      <c r="I56" s="79">
        <v>0</v>
      </c>
      <c r="J56" s="79">
        <v>0</v>
      </c>
      <c r="K56" s="79">
        <v>0</v>
      </c>
      <c r="L56" s="79">
        <v>0</v>
      </c>
      <c r="M56" s="543">
        <v>0</v>
      </c>
      <c r="N56" s="244"/>
    </row>
    <row r="57" spans="1:14" x14ac:dyDescent="0.25">
      <c r="A57" s="709"/>
      <c r="B57" s="322" t="s">
        <v>128</v>
      </c>
      <c r="C57" s="69">
        <f t="shared" si="6"/>
        <v>2</v>
      </c>
      <c r="D57" s="79">
        <v>0</v>
      </c>
      <c r="E57" s="79">
        <v>0</v>
      </c>
      <c r="F57" s="79">
        <v>0</v>
      </c>
      <c r="G57" s="79">
        <v>0</v>
      </c>
      <c r="H57" s="79">
        <v>0</v>
      </c>
      <c r="I57" s="79">
        <v>1</v>
      </c>
      <c r="J57" s="79">
        <v>0</v>
      </c>
      <c r="K57" s="79">
        <v>1</v>
      </c>
      <c r="L57" s="79">
        <v>0</v>
      </c>
      <c r="M57" s="543">
        <v>0</v>
      </c>
      <c r="N57" s="244"/>
    </row>
    <row r="58" spans="1:14" x14ac:dyDescent="0.25">
      <c r="A58" s="710"/>
      <c r="B58" s="322" t="s">
        <v>112</v>
      </c>
      <c r="C58" s="69">
        <f t="shared" si="6"/>
        <v>1</v>
      </c>
      <c r="D58" s="79">
        <v>0</v>
      </c>
      <c r="E58" s="79">
        <v>0</v>
      </c>
      <c r="F58" s="79">
        <v>1</v>
      </c>
      <c r="G58" s="79">
        <v>0</v>
      </c>
      <c r="H58" s="79">
        <v>0</v>
      </c>
      <c r="I58" s="79">
        <v>0</v>
      </c>
      <c r="J58" s="79">
        <v>0</v>
      </c>
      <c r="K58" s="79">
        <v>0</v>
      </c>
      <c r="L58" s="79">
        <v>0</v>
      </c>
      <c r="M58" s="543">
        <v>0</v>
      </c>
      <c r="N58" s="244"/>
    </row>
    <row r="59" spans="1:14" ht="77.25" x14ac:dyDescent="0.25">
      <c r="A59" s="83" t="s">
        <v>409</v>
      </c>
      <c r="B59" s="104" t="s">
        <v>3</v>
      </c>
      <c r="C59" s="103">
        <f>SUM(D59:M59)</f>
        <v>5</v>
      </c>
      <c r="D59" s="103">
        <v>0</v>
      </c>
      <c r="E59" s="103">
        <v>0</v>
      </c>
      <c r="F59" s="103">
        <v>1</v>
      </c>
      <c r="G59" s="103">
        <v>0</v>
      </c>
      <c r="H59" s="103">
        <v>0</v>
      </c>
      <c r="I59" s="103">
        <v>0</v>
      </c>
      <c r="J59" s="103">
        <v>0</v>
      </c>
      <c r="K59" s="103">
        <v>3</v>
      </c>
      <c r="L59" s="103">
        <v>1</v>
      </c>
      <c r="M59" s="103">
        <v>0</v>
      </c>
      <c r="N59" s="434"/>
    </row>
    <row r="60" spans="1:14" x14ac:dyDescent="0.25">
      <c r="A60" s="68" t="s">
        <v>128</v>
      </c>
      <c r="B60" s="68" t="s">
        <v>3</v>
      </c>
      <c r="C60" s="69">
        <f>SUM(D60:M60)</f>
        <v>7</v>
      </c>
      <c r="D60" s="69">
        <v>0</v>
      </c>
      <c r="E60" s="69">
        <v>1</v>
      </c>
      <c r="F60" s="69">
        <v>0</v>
      </c>
      <c r="G60" s="69">
        <v>0</v>
      </c>
      <c r="H60" s="69">
        <v>0</v>
      </c>
      <c r="I60" s="69">
        <v>1</v>
      </c>
      <c r="J60" s="69">
        <v>1</v>
      </c>
      <c r="K60" s="69">
        <v>2</v>
      </c>
      <c r="L60" s="69">
        <v>1</v>
      </c>
      <c r="M60" s="69">
        <v>1</v>
      </c>
      <c r="N60" s="433"/>
    </row>
    <row r="61" spans="1:14" x14ac:dyDescent="0.25">
      <c r="A61" s="68" t="s">
        <v>112</v>
      </c>
      <c r="B61" s="68" t="s">
        <v>3</v>
      </c>
      <c r="C61" s="69">
        <f>SUM(D61:M61)</f>
        <v>86</v>
      </c>
      <c r="D61" s="69">
        <v>0</v>
      </c>
      <c r="E61" s="69">
        <v>0</v>
      </c>
      <c r="F61" s="69">
        <v>0</v>
      </c>
      <c r="G61" s="69">
        <v>0</v>
      </c>
      <c r="H61" s="69">
        <v>1</v>
      </c>
      <c r="I61" s="69">
        <v>1</v>
      </c>
      <c r="J61" s="69">
        <v>9</v>
      </c>
      <c r="K61" s="69">
        <v>29</v>
      </c>
      <c r="L61" s="69">
        <v>28</v>
      </c>
      <c r="M61" s="69">
        <v>18</v>
      </c>
      <c r="N61" s="433"/>
    </row>
  </sheetData>
  <mergeCells count="6">
    <mergeCell ref="A54:A58"/>
    <mergeCell ref="A6:A30"/>
    <mergeCell ref="A31:A53"/>
    <mergeCell ref="A1:K1"/>
    <mergeCell ref="A2:K2"/>
    <mergeCell ref="A3:K3"/>
  </mergeCells>
  <hyperlinks>
    <hyperlink ref="O1" location="INDEX!A1" display="Back to Index" xr:uid="{24B57D4B-F983-4457-B298-8FDE08D402FC}"/>
  </hyperlink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8B89-1E32-4BA7-B689-AF5204E438EA}">
  <sheetPr>
    <tabColor theme="9"/>
  </sheetPr>
  <dimension ref="A1:L35"/>
  <sheetViews>
    <sheetView zoomScale="120" zoomScaleNormal="120" workbookViewId="0">
      <selection activeCell="B26" sqref="B26"/>
    </sheetView>
  </sheetViews>
  <sheetFormatPr defaultRowHeight="15" x14ac:dyDescent="0.25"/>
  <cols>
    <col min="1" max="1" width="13.140625" bestFit="1" customWidth="1"/>
    <col min="2" max="2" width="17.5703125" customWidth="1"/>
    <col min="10" max="10" width="14.5703125" customWidth="1"/>
    <col min="12" max="12" width="30.42578125" bestFit="1" customWidth="1"/>
  </cols>
  <sheetData>
    <row r="1" spans="1:12" ht="18.75" x14ac:dyDescent="0.25">
      <c r="A1" s="714" t="s">
        <v>480</v>
      </c>
      <c r="B1" s="714"/>
      <c r="C1" s="714"/>
      <c r="D1" s="714"/>
      <c r="E1" s="714"/>
      <c r="F1" s="714"/>
      <c r="G1" s="714"/>
      <c r="H1" s="714"/>
      <c r="I1" s="714"/>
      <c r="J1" s="714"/>
      <c r="L1" s="222" t="s">
        <v>648</v>
      </c>
    </row>
    <row r="2" spans="1:12" ht="18.75" customHeight="1" x14ac:dyDescent="0.25">
      <c r="A2" s="715" t="s">
        <v>1</v>
      </c>
      <c r="B2" s="715"/>
      <c r="C2" s="715"/>
      <c r="D2" s="715"/>
      <c r="E2" s="715"/>
      <c r="F2" s="715"/>
      <c r="G2" s="715"/>
      <c r="H2" s="715"/>
      <c r="I2" s="715"/>
      <c r="J2" s="715"/>
    </row>
    <row r="3" spans="1:12" ht="22.5" customHeight="1" x14ac:dyDescent="0.25">
      <c r="A3" s="716" t="s">
        <v>790</v>
      </c>
      <c r="B3" s="716"/>
      <c r="C3" s="716"/>
      <c r="D3" s="716"/>
      <c r="E3" s="716"/>
      <c r="F3" s="716"/>
      <c r="G3" s="716"/>
      <c r="H3" s="716"/>
      <c r="I3" s="716"/>
      <c r="J3" s="716"/>
      <c r="K3" s="209"/>
    </row>
    <row r="4" spans="1:12" ht="26.25" x14ac:dyDescent="0.25">
      <c r="A4" s="110" t="s">
        <v>452</v>
      </c>
      <c r="B4" s="111" t="s">
        <v>264</v>
      </c>
      <c r="C4" s="112" t="s">
        <v>3</v>
      </c>
      <c r="D4" s="113" t="s">
        <v>481</v>
      </c>
      <c r="E4" s="114" t="s">
        <v>482</v>
      </c>
      <c r="F4" s="114" t="s">
        <v>483</v>
      </c>
      <c r="G4" s="114" t="s">
        <v>484</v>
      </c>
      <c r="H4" s="114" t="s">
        <v>485</v>
      </c>
      <c r="I4" s="115" t="s">
        <v>486</v>
      </c>
      <c r="J4" s="116" t="s">
        <v>487</v>
      </c>
    </row>
    <row r="5" spans="1:12" ht="51.75" x14ac:dyDescent="0.25">
      <c r="A5" s="106" t="s">
        <v>453</v>
      </c>
      <c r="B5" s="106" t="s">
        <v>3</v>
      </c>
      <c r="C5" s="529">
        <v>45</v>
      </c>
      <c r="D5" s="529">
        <v>7</v>
      </c>
      <c r="E5" s="529">
        <v>8</v>
      </c>
      <c r="F5" s="529">
        <v>4</v>
      </c>
      <c r="G5" s="529">
        <v>2</v>
      </c>
      <c r="H5" s="529">
        <v>1</v>
      </c>
      <c r="I5" s="529">
        <v>5</v>
      </c>
      <c r="J5" s="529">
        <v>18</v>
      </c>
    </row>
    <row r="6" spans="1:12" x14ac:dyDescent="0.25">
      <c r="A6" s="712" t="s">
        <v>266</v>
      </c>
      <c r="B6" s="108" t="s">
        <v>3</v>
      </c>
      <c r="C6" s="109">
        <f>SUM(C7:C22)</f>
        <v>16</v>
      </c>
      <c r="D6" s="109">
        <f t="shared" ref="D6:I6" si="0">SUM(D7:D22)</f>
        <v>5</v>
      </c>
      <c r="E6" s="109">
        <f>SUM(E7:E22)</f>
        <v>7</v>
      </c>
      <c r="F6" s="109">
        <f t="shared" si="0"/>
        <v>0</v>
      </c>
      <c r="G6" s="109">
        <f t="shared" si="0"/>
        <v>0</v>
      </c>
      <c r="H6" s="109">
        <f t="shared" si="0"/>
        <v>0</v>
      </c>
      <c r="I6" s="109">
        <f t="shared" si="0"/>
        <v>1</v>
      </c>
      <c r="J6" s="109">
        <f>SUM(J7:J22)</f>
        <v>3</v>
      </c>
    </row>
    <row r="7" spans="1:12" x14ac:dyDescent="0.25">
      <c r="A7" s="712"/>
      <c r="B7" s="129" t="s">
        <v>969</v>
      </c>
      <c r="C7" s="109">
        <v>1</v>
      </c>
      <c r="D7" s="330">
        <v>0</v>
      </c>
      <c r="E7" s="330">
        <v>1</v>
      </c>
      <c r="F7" s="330">
        <v>0</v>
      </c>
      <c r="G7" s="330">
        <v>0</v>
      </c>
      <c r="H7" s="330">
        <v>0</v>
      </c>
      <c r="I7" s="330">
        <v>0</v>
      </c>
      <c r="J7" s="330">
        <v>0</v>
      </c>
      <c r="L7" s="418"/>
    </row>
    <row r="8" spans="1:12" s="96" customFormat="1" x14ac:dyDescent="0.25">
      <c r="A8" s="712"/>
      <c r="B8" s="129" t="s">
        <v>970</v>
      </c>
      <c r="C8" s="109">
        <f t="shared" ref="C8:C21" si="1">SUM(D8:J8)</f>
        <v>0</v>
      </c>
      <c r="D8" s="330">
        <v>0</v>
      </c>
      <c r="E8" s="330">
        <v>0</v>
      </c>
      <c r="F8" s="330">
        <v>0</v>
      </c>
      <c r="G8" s="330">
        <v>0</v>
      </c>
      <c r="H8" s="330">
        <v>0</v>
      </c>
      <c r="I8" s="330">
        <v>0</v>
      </c>
      <c r="J8" s="330">
        <v>0</v>
      </c>
    </row>
    <row r="9" spans="1:12" x14ac:dyDescent="0.25">
      <c r="A9" s="712"/>
      <c r="B9" s="129" t="s">
        <v>458</v>
      </c>
      <c r="C9" s="109">
        <f t="shared" si="1"/>
        <v>0</v>
      </c>
      <c r="D9" s="330">
        <v>0</v>
      </c>
      <c r="E9" s="330">
        <v>0</v>
      </c>
      <c r="F9" s="330">
        <v>0</v>
      </c>
      <c r="G9" s="330">
        <v>0</v>
      </c>
      <c r="H9" s="330">
        <v>0</v>
      </c>
      <c r="I9" s="330">
        <v>0</v>
      </c>
      <c r="J9" s="330">
        <v>0</v>
      </c>
    </row>
    <row r="10" spans="1:12" x14ac:dyDescent="0.25">
      <c r="A10" s="712"/>
      <c r="B10" s="129" t="s">
        <v>267</v>
      </c>
      <c r="C10" s="109">
        <v>1</v>
      </c>
      <c r="D10" s="330">
        <v>1</v>
      </c>
      <c r="E10" s="330">
        <v>0</v>
      </c>
      <c r="F10" s="330">
        <v>0</v>
      </c>
      <c r="G10" s="330">
        <v>0</v>
      </c>
      <c r="H10" s="330">
        <v>0</v>
      </c>
      <c r="I10" s="330">
        <v>0</v>
      </c>
      <c r="J10" s="330">
        <v>0</v>
      </c>
    </row>
    <row r="11" spans="1:12" x14ac:dyDescent="0.25">
      <c r="A11" s="712"/>
      <c r="B11" s="129" t="s">
        <v>459</v>
      </c>
      <c r="C11" s="109">
        <f t="shared" si="1"/>
        <v>0</v>
      </c>
      <c r="D11" s="330">
        <v>0</v>
      </c>
      <c r="E11" s="330">
        <v>0</v>
      </c>
      <c r="F11" s="330">
        <v>0</v>
      </c>
      <c r="G11" s="330">
        <v>0</v>
      </c>
      <c r="H11" s="330">
        <v>0</v>
      </c>
      <c r="I11" s="330">
        <v>0</v>
      </c>
      <c r="J11" s="330">
        <v>0</v>
      </c>
    </row>
    <row r="12" spans="1:12" x14ac:dyDescent="0.25">
      <c r="A12" s="712"/>
      <c r="B12" s="332" t="s">
        <v>268</v>
      </c>
      <c r="C12" s="109">
        <v>1</v>
      </c>
      <c r="D12" s="330">
        <v>0</v>
      </c>
      <c r="E12" s="330">
        <v>1</v>
      </c>
      <c r="F12" s="330">
        <v>0</v>
      </c>
      <c r="G12" s="330">
        <v>0</v>
      </c>
      <c r="H12" s="330">
        <v>0</v>
      </c>
      <c r="I12" s="330">
        <v>0</v>
      </c>
      <c r="J12" s="330">
        <v>0</v>
      </c>
    </row>
    <row r="13" spans="1:12" x14ac:dyDescent="0.25">
      <c r="A13" s="712"/>
      <c r="B13" s="129" t="s">
        <v>460</v>
      </c>
      <c r="C13" s="109">
        <f t="shared" si="1"/>
        <v>0</v>
      </c>
      <c r="D13" s="330">
        <v>0</v>
      </c>
      <c r="E13" s="330">
        <v>0</v>
      </c>
      <c r="F13" s="330">
        <v>0</v>
      </c>
      <c r="G13" s="330">
        <v>0</v>
      </c>
      <c r="H13" s="330">
        <v>0</v>
      </c>
      <c r="I13" s="330">
        <v>0</v>
      </c>
      <c r="J13" s="330">
        <v>0</v>
      </c>
    </row>
    <row r="14" spans="1:12" x14ac:dyDescent="0.25">
      <c r="A14" s="712"/>
      <c r="B14" s="129" t="s">
        <v>462</v>
      </c>
      <c r="C14" s="109">
        <v>0</v>
      </c>
      <c r="D14" s="330">
        <v>0</v>
      </c>
      <c r="E14" s="330">
        <v>0</v>
      </c>
      <c r="F14" s="330">
        <v>0</v>
      </c>
      <c r="G14" s="330">
        <v>0</v>
      </c>
      <c r="H14" s="330">
        <v>0</v>
      </c>
      <c r="I14" s="330">
        <v>0</v>
      </c>
      <c r="J14" s="330">
        <v>0</v>
      </c>
      <c r="K14" s="468"/>
    </row>
    <row r="15" spans="1:12" x14ac:dyDescent="0.25">
      <c r="A15" s="712"/>
      <c r="B15" s="129" t="s">
        <v>965</v>
      </c>
      <c r="C15" s="109">
        <v>1</v>
      </c>
      <c r="D15" s="330">
        <v>0</v>
      </c>
      <c r="E15" s="330">
        <v>1</v>
      </c>
      <c r="F15" s="330">
        <v>0</v>
      </c>
      <c r="G15" s="330">
        <v>0</v>
      </c>
      <c r="H15" s="330">
        <v>0</v>
      </c>
      <c r="I15" s="330">
        <v>0</v>
      </c>
      <c r="J15" s="330">
        <v>0</v>
      </c>
      <c r="L15" s="418"/>
    </row>
    <row r="16" spans="1:12" s="144" customFormat="1" x14ac:dyDescent="0.25">
      <c r="A16" s="712"/>
      <c r="B16" s="129" t="s">
        <v>719</v>
      </c>
      <c r="C16" s="109">
        <f t="shared" si="1"/>
        <v>0</v>
      </c>
      <c r="D16" s="330">
        <v>0</v>
      </c>
      <c r="E16" s="330">
        <v>0</v>
      </c>
      <c r="F16" s="330">
        <v>0</v>
      </c>
      <c r="G16" s="330">
        <v>0</v>
      </c>
      <c r="H16" s="330">
        <v>0</v>
      </c>
      <c r="I16" s="330">
        <v>0</v>
      </c>
      <c r="J16" s="330">
        <v>0</v>
      </c>
    </row>
    <row r="17" spans="1:12" x14ac:dyDescent="0.25">
      <c r="A17" s="712"/>
      <c r="B17" s="129" t="s">
        <v>463</v>
      </c>
      <c r="C17" s="109">
        <f t="shared" si="1"/>
        <v>0</v>
      </c>
      <c r="D17" s="330">
        <v>0</v>
      </c>
      <c r="E17" s="330">
        <v>0</v>
      </c>
      <c r="F17" s="330">
        <v>0</v>
      </c>
      <c r="G17" s="330">
        <v>0</v>
      </c>
      <c r="H17" s="330">
        <v>0</v>
      </c>
      <c r="I17" s="330">
        <v>0</v>
      </c>
      <c r="J17" s="330">
        <v>0</v>
      </c>
    </row>
    <row r="18" spans="1:12" x14ac:dyDescent="0.25">
      <c r="A18" s="712"/>
      <c r="B18" s="129" t="s">
        <v>464</v>
      </c>
      <c r="C18" s="109">
        <f t="shared" si="1"/>
        <v>0</v>
      </c>
      <c r="D18" s="330">
        <v>0</v>
      </c>
      <c r="E18" s="330">
        <v>0</v>
      </c>
      <c r="F18" s="330">
        <v>0</v>
      </c>
      <c r="G18" s="330">
        <v>0</v>
      </c>
      <c r="H18" s="330">
        <v>0</v>
      </c>
      <c r="I18" s="330">
        <v>0</v>
      </c>
      <c r="J18" s="330">
        <v>0</v>
      </c>
    </row>
    <row r="19" spans="1:12" x14ac:dyDescent="0.25">
      <c r="A19" s="712"/>
      <c r="B19" s="129" t="s">
        <v>270</v>
      </c>
      <c r="C19" s="109">
        <v>7</v>
      </c>
      <c r="D19" s="330">
        <v>4</v>
      </c>
      <c r="E19" s="330">
        <v>3</v>
      </c>
      <c r="F19" s="330">
        <v>0</v>
      </c>
      <c r="G19" s="330">
        <v>0</v>
      </c>
      <c r="H19" s="330">
        <v>0</v>
      </c>
      <c r="I19" s="330">
        <v>0</v>
      </c>
      <c r="J19" s="330">
        <v>0</v>
      </c>
    </row>
    <row r="20" spans="1:12" s="144" customFormat="1" x14ac:dyDescent="0.25">
      <c r="A20" s="712"/>
      <c r="B20" s="129" t="s">
        <v>490</v>
      </c>
      <c r="C20" s="109">
        <v>1</v>
      </c>
      <c r="D20" s="330">
        <v>0</v>
      </c>
      <c r="E20" s="330">
        <v>0</v>
      </c>
      <c r="F20" s="330">
        <v>0</v>
      </c>
      <c r="G20" s="330">
        <v>0</v>
      </c>
      <c r="H20" s="330">
        <v>0</v>
      </c>
      <c r="I20" s="330">
        <v>1</v>
      </c>
      <c r="J20" s="330">
        <v>0</v>
      </c>
    </row>
    <row r="21" spans="1:12" x14ac:dyDescent="0.25">
      <c r="A21" s="712"/>
      <c r="B21" s="129" t="s">
        <v>128</v>
      </c>
      <c r="C21" s="109">
        <f t="shared" si="1"/>
        <v>0</v>
      </c>
      <c r="D21" s="330">
        <v>0</v>
      </c>
      <c r="E21" s="330">
        <v>0</v>
      </c>
      <c r="F21" s="330">
        <v>0</v>
      </c>
      <c r="G21" s="330">
        <v>0</v>
      </c>
      <c r="H21" s="330">
        <v>0</v>
      </c>
      <c r="I21" s="330">
        <v>0</v>
      </c>
      <c r="J21" s="330">
        <v>0</v>
      </c>
    </row>
    <row r="22" spans="1:12" x14ac:dyDescent="0.25">
      <c r="A22" s="712"/>
      <c r="B22" s="129" t="s">
        <v>112</v>
      </c>
      <c r="C22" s="109">
        <v>4</v>
      </c>
      <c r="D22" s="330">
        <v>0</v>
      </c>
      <c r="E22" s="330">
        <v>1</v>
      </c>
      <c r="F22" s="330">
        <v>0</v>
      </c>
      <c r="G22" s="330">
        <v>0</v>
      </c>
      <c r="H22" s="330">
        <v>0</v>
      </c>
      <c r="I22" s="330">
        <v>0</v>
      </c>
      <c r="J22" s="330">
        <v>3</v>
      </c>
    </row>
    <row r="23" spans="1:12" x14ac:dyDescent="0.25">
      <c r="A23" s="712" t="s">
        <v>271</v>
      </c>
      <c r="B23" s="108" t="s">
        <v>3</v>
      </c>
      <c r="C23" s="109">
        <f>SUM(C24:C31)</f>
        <v>9</v>
      </c>
      <c r="D23" s="109">
        <f>SUM(D24:D31)</f>
        <v>1</v>
      </c>
      <c r="E23" s="109">
        <f t="shared" ref="E23:J23" si="2">SUM(E24:E31)</f>
        <v>0</v>
      </c>
      <c r="F23" s="109">
        <f>SUM(F24:F31)</f>
        <v>3</v>
      </c>
      <c r="G23" s="109">
        <f>SUM(G24:G31)</f>
        <v>2</v>
      </c>
      <c r="H23" s="109">
        <f t="shared" si="2"/>
        <v>1</v>
      </c>
      <c r="I23" s="109">
        <f t="shared" si="2"/>
        <v>2</v>
      </c>
      <c r="J23" s="109">
        <f t="shared" si="2"/>
        <v>0</v>
      </c>
    </row>
    <row r="24" spans="1:12" x14ac:dyDescent="0.25">
      <c r="A24" s="712"/>
      <c r="B24" s="129" t="s">
        <v>454</v>
      </c>
      <c r="C24" s="109">
        <f>SUM(D24:J24)</f>
        <v>0</v>
      </c>
      <c r="D24" s="330">
        <v>0</v>
      </c>
      <c r="E24" s="330">
        <v>0</v>
      </c>
      <c r="F24" s="330">
        <v>0</v>
      </c>
      <c r="G24" s="330">
        <v>0</v>
      </c>
      <c r="H24" s="330">
        <v>0</v>
      </c>
      <c r="I24" s="330">
        <v>0</v>
      </c>
      <c r="J24" s="330">
        <v>0</v>
      </c>
    </row>
    <row r="25" spans="1:12" x14ac:dyDescent="0.25">
      <c r="A25" s="712"/>
      <c r="B25" s="129" t="s">
        <v>455</v>
      </c>
      <c r="C25" s="109">
        <v>3</v>
      </c>
      <c r="D25" s="330">
        <v>0</v>
      </c>
      <c r="E25" s="330">
        <v>0</v>
      </c>
      <c r="F25" s="330">
        <v>2</v>
      </c>
      <c r="G25" s="330">
        <v>1</v>
      </c>
      <c r="H25" s="330">
        <v>0</v>
      </c>
      <c r="I25" s="330">
        <v>0</v>
      </c>
      <c r="J25" s="330">
        <v>0</v>
      </c>
    </row>
    <row r="26" spans="1:12" s="96" customFormat="1" x14ac:dyDescent="0.25">
      <c r="A26" s="712"/>
      <c r="B26" s="129" t="s">
        <v>471</v>
      </c>
      <c r="C26" s="109">
        <v>2</v>
      </c>
      <c r="D26" s="330">
        <v>0</v>
      </c>
      <c r="E26" s="330">
        <v>0</v>
      </c>
      <c r="F26" s="330">
        <v>1</v>
      </c>
      <c r="G26" s="330">
        <v>1</v>
      </c>
      <c r="H26" s="330">
        <v>0</v>
      </c>
      <c r="I26" s="330">
        <v>0</v>
      </c>
      <c r="J26" s="330">
        <v>0</v>
      </c>
      <c r="L26" s="418"/>
    </row>
    <row r="27" spans="1:12" x14ac:dyDescent="0.25">
      <c r="A27" s="712"/>
      <c r="B27" s="129" t="s">
        <v>489</v>
      </c>
      <c r="C27" s="109">
        <v>2</v>
      </c>
      <c r="D27" s="330">
        <v>1</v>
      </c>
      <c r="E27" s="330">
        <v>0</v>
      </c>
      <c r="F27" s="330">
        <v>0</v>
      </c>
      <c r="G27" s="330">
        <v>0</v>
      </c>
      <c r="H27" s="330">
        <v>0</v>
      </c>
      <c r="I27" s="330">
        <v>1</v>
      </c>
      <c r="J27" s="330">
        <v>0</v>
      </c>
    </row>
    <row r="28" spans="1:12" x14ac:dyDescent="0.25">
      <c r="A28" s="712"/>
      <c r="B28" s="129" t="s">
        <v>477</v>
      </c>
      <c r="C28" s="109">
        <f t="shared" ref="C28:C30" si="3">SUM(D28:J28)</f>
        <v>0</v>
      </c>
      <c r="D28" s="330">
        <v>0</v>
      </c>
      <c r="E28" s="330">
        <v>0</v>
      </c>
      <c r="F28" s="330">
        <v>0</v>
      </c>
      <c r="G28" s="330">
        <v>0</v>
      </c>
      <c r="H28" s="330">
        <v>0</v>
      </c>
      <c r="I28" s="330">
        <v>0</v>
      </c>
      <c r="J28" s="330">
        <v>0</v>
      </c>
    </row>
    <row r="29" spans="1:12" x14ac:dyDescent="0.25">
      <c r="A29" s="712"/>
      <c r="B29" s="129" t="s">
        <v>490</v>
      </c>
      <c r="C29" s="109">
        <f t="shared" si="3"/>
        <v>0</v>
      </c>
      <c r="D29" s="330">
        <v>0</v>
      </c>
      <c r="E29" s="330">
        <v>0</v>
      </c>
      <c r="F29" s="330">
        <v>0</v>
      </c>
      <c r="G29" s="330">
        <v>0</v>
      </c>
      <c r="H29" s="330">
        <v>0</v>
      </c>
      <c r="I29" s="330">
        <v>0</v>
      </c>
      <c r="J29" s="330">
        <v>0</v>
      </c>
    </row>
    <row r="30" spans="1:12" x14ac:dyDescent="0.25">
      <c r="A30" s="712"/>
      <c r="B30" s="129" t="s">
        <v>128</v>
      </c>
      <c r="C30" s="109">
        <f t="shared" si="3"/>
        <v>0</v>
      </c>
      <c r="D30" s="330">
        <v>0</v>
      </c>
      <c r="E30" s="330">
        <v>0</v>
      </c>
      <c r="F30" s="330">
        <v>0</v>
      </c>
      <c r="G30" s="330">
        <v>0</v>
      </c>
      <c r="H30" s="330">
        <v>0</v>
      </c>
      <c r="I30" s="330">
        <v>0</v>
      </c>
      <c r="J30" s="330">
        <v>0</v>
      </c>
    </row>
    <row r="31" spans="1:12" x14ac:dyDescent="0.25">
      <c r="A31" s="712"/>
      <c r="B31" s="129" t="s">
        <v>112</v>
      </c>
      <c r="C31" s="109">
        <v>2</v>
      </c>
      <c r="D31" s="330">
        <v>0</v>
      </c>
      <c r="E31" s="330">
        <v>0</v>
      </c>
      <c r="F31" s="330">
        <v>0</v>
      </c>
      <c r="G31" s="330">
        <v>0</v>
      </c>
      <c r="H31" s="330">
        <v>1</v>
      </c>
      <c r="I31" s="330">
        <v>1</v>
      </c>
      <c r="J31" s="330">
        <v>0</v>
      </c>
    </row>
    <row r="32" spans="1:12" x14ac:dyDescent="0.25">
      <c r="A32" s="712" t="s">
        <v>272</v>
      </c>
      <c r="B32" s="108" t="s">
        <v>3</v>
      </c>
      <c r="C32" s="109">
        <f>SUM(C33)</f>
        <v>1</v>
      </c>
      <c r="D32" s="109">
        <f>SUM(D33)</f>
        <v>0</v>
      </c>
      <c r="E32" s="109">
        <f t="shared" ref="E32:J32" si="4">SUM(E33)</f>
        <v>0</v>
      </c>
      <c r="F32" s="109">
        <f t="shared" si="4"/>
        <v>0</v>
      </c>
      <c r="G32" s="109">
        <f t="shared" si="4"/>
        <v>0</v>
      </c>
      <c r="H32" s="109">
        <f t="shared" si="4"/>
        <v>0</v>
      </c>
      <c r="I32" s="109">
        <f t="shared" si="4"/>
        <v>1</v>
      </c>
      <c r="J32" s="109">
        <f t="shared" si="4"/>
        <v>0</v>
      </c>
    </row>
    <row r="33" spans="1:10" x14ac:dyDescent="0.25">
      <c r="A33" s="713"/>
      <c r="B33" s="129" t="s">
        <v>478</v>
      </c>
      <c r="C33" s="109">
        <v>1</v>
      </c>
      <c r="D33" s="330">
        <v>0</v>
      </c>
      <c r="E33" s="330">
        <v>0</v>
      </c>
      <c r="F33" s="330">
        <v>0</v>
      </c>
      <c r="G33" s="330">
        <v>0</v>
      </c>
      <c r="H33" s="330">
        <v>0</v>
      </c>
      <c r="I33" s="330">
        <v>1</v>
      </c>
      <c r="J33" s="330">
        <v>0</v>
      </c>
    </row>
    <row r="34" spans="1:10" s="96" customFormat="1" x14ac:dyDescent="0.25">
      <c r="A34" s="333" t="s">
        <v>491</v>
      </c>
      <c r="B34" s="108" t="s">
        <v>3</v>
      </c>
      <c r="C34" s="109">
        <v>1</v>
      </c>
      <c r="D34" s="109">
        <v>0</v>
      </c>
      <c r="E34" s="109">
        <v>0</v>
      </c>
      <c r="F34" s="109">
        <v>0</v>
      </c>
      <c r="G34" s="109">
        <v>0</v>
      </c>
      <c r="H34" s="109">
        <v>0</v>
      </c>
      <c r="I34" s="109">
        <v>1</v>
      </c>
      <c r="J34" s="109">
        <v>0</v>
      </c>
    </row>
    <row r="35" spans="1:10" x14ac:dyDescent="0.25">
      <c r="A35" s="107" t="s">
        <v>112</v>
      </c>
      <c r="B35" s="108" t="s">
        <v>3</v>
      </c>
      <c r="C35" s="109">
        <v>18</v>
      </c>
      <c r="D35" s="530">
        <v>1</v>
      </c>
      <c r="E35" s="531">
        <v>1</v>
      </c>
      <c r="F35" s="531">
        <v>1</v>
      </c>
      <c r="G35" s="531">
        <v>0</v>
      </c>
      <c r="H35" s="531">
        <v>0</v>
      </c>
      <c r="I35" s="532">
        <v>0</v>
      </c>
      <c r="J35" s="533">
        <v>15</v>
      </c>
    </row>
  </sheetData>
  <mergeCells count="6">
    <mergeCell ref="A32:A33"/>
    <mergeCell ref="A1:J1"/>
    <mergeCell ref="A2:J2"/>
    <mergeCell ref="A3:J3"/>
    <mergeCell ref="A6:A22"/>
    <mergeCell ref="A23:A31"/>
  </mergeCells>
  <hyperlinks>
    <hyperlink ref="L1" location="INDEX!A1" display="Back to Index" xr:uid="{F5D1EE30-32BA-48FE-8ED6-951E6FA46169}"/>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D7BDD-300F-4A96-8290-6A13243E5A67}">
  <sheetPr>
    <tabColor theme="9"/>
  </sheetPr>
  <dimension ref="A1:L61"/>
  <sheetViews>
    <sheetView zoomScale="110" zoomScaleNormal="110" workbookViewId="0">
      <selection activeCell="N12" sqref="N12"/>
    </sheetView>
  </sheetViews>
  <sheetFormatPr defaultRowHeight="15" x14ac:dyDescent="0.25"/>
  <cols>
    <col min="1" max="1" width="13.140625" bestFit="1" customWidth="1"/>
    <col min="2" max="2" width="17.5703125" customWidth="1"/>
    <col min="10" max="10" width="11.5703125" bestFit="1" customWidth="1"/>
    <col min="12" max="12" width="12.7109375" bestFit="1" customWidth="1"/>
  </cols>
  <sheetData>
    <row r="1" spans="1:12" ht="18.75" x14ac:dyDescent="0.25">
      <c r="A1" s="714" t="s">
        <v>492</v>
      </c>
      <c r="B1" s="714"/>
      <c r="C1" s="714"/>
      <c r="D1" s="714"/>
      <c r="E1" s="714"/>
      <c r="F1" s="714"/>
      <c r="G1" s="714"/>
      <c r="H1" s="714"/>
      <c r="I1" s="714"/>
      <c r="J1" s="714"/>
      <c r="L1" s="222" t="s">
        <v>648</v>
      </c>
    </row>
    <row r="2" spans="1:12" ht="18.75" customHeight="1" x14ac:dyDescent="0.25">
      <c r="A2" s="715" t="s">
        <v>1</v>
      </c>
      <c r="B2" s="715"/>
      <c r="C2" s="715"/>
      <c r="D2" s="715"/>
      <c r="E2" s="715"/>
      <c r="F2" s="715"/>
      <c r="G2" s="715"/>
      <c r="H2" s="715"/>
      <c r="I2" s="715"/>
      <c r="J2" s="715"/>
    </row>
    <row r="3" spans="1:12" ht="18.75" x14ac:dyDescent="0.25">
      <c r="A3" s="544" t="s">
        <v>789</v>
      </c>
      <c r="B3" s="544"/>
      <c r="C3" s="544"/>
      <c r="D3" s="544"/>
      <c r="E3" s="544"/>
      <c r="F3" s="544"/>
      <c r="G3" s="544"/>
      <c r="H3" s="544"/>
      <c r="I3" s="544"/>
      <c r="J3" s="545"/>
    </row>
    <row r="4" spans="1:12" ht="26.25" x14ac:dyDescent="0.25">
      <c r="A4" s="539" t="s">
        <v>452</v>
      </c>
      <c r="B4" s="539" t="s">
        <v>264</v>
      </c>
      <c r="C4" s="540" t="s">
        <v>3</v>
      </c>
      <c r="D4" s="335" t="s">
        <v>481</v>
      </c>
      <c r="E4" s="335" t="s">
        <v>482</v>
      </c>
      <c r="F4" s="335" t="s">
        <v>483</v>
      </c>
      <c r="G4" s="335" t="s">
        <v>484</v>
      </c>
      <c r="H4" s="335" t="s">
        <v>485</v>
      </c>
      <c r="I4" s="335" t="s">
        <v>486</v>
      </c>
      <c r="J4" s="335" t="s">
        <v>487</v>
      </c>
    </row>
    <row r="5" spans="1:12" ht="51.75" x14ac:dyDescent="0.25">
      <c r="A5" s="128" t="s">
        <v>453</v>
      </c>
      <c r="B5" s="106" t="s">
        <v>3</v>
      </c>
      <c r="C5" s="529">
        <f>SUM(C6,C31,C54,C59,C60,C61)</f>
        <v>478</v>
      </c>
      <c r="D5" s="529">
        <f>SUM(D6,D31,D54,D59,D60,D61)</f>
        <v>130</v>
      </c>
      <c r="E5" s="529">
        <f t="shared" ref="E5:F5" si="0">SUM(E6,E31,E54,E59,E60,E61)</f>
        <v>85</v>
      </c>
      <c r="F5" s="529">
        <f t="shared" si="0"/>
        <v>46</v>
      </c>
      <c r="G5" s="529">
        <f>SUM(G6,G31,G54,G59,G60,G61)</f>
        <v>27</v>
      </c>
      <c r="H5" s="529">
        <f>SUM(H6,H31,H54,H59,H60,H61)</f>
        <v>33</v>
      </c>
      <c r="I5" s="529">
        <v>52</v>
      </c>
      <c r="J5" s="529">
        <f>SUM(J6,J31,J54,J59,J60,J61)</f>
        <v>107</v>
      </c>
    </row>
    <row r="6" spans="1:12" x14ac:dyDescent="0.25">
      <c r="A6" s="718" t="s">
        <v>266</v>
      </c>
      <c r="B6" s="541" t="s">
        <v>3</v>
      </c>
      <c r="C6" s="109">
        <f>SUM(C7:C30)</f>
        <v>270</v>
      </c>
      <c r="D6" s="109">
        <f t="shared" ref="D6:H6" si="1">SUM(D7:D30)</f>
        <v>121</v>
      </c>
      <c r="E6" s="109">
        <f t="shared" si="1"/>
        <v>61</v>
      </c>
      <c r="F6" s="109">
        <f t="shared" si="1"/>
        <v>28</v>
      </c>
      <c r="G6" s="109">
        <f t="shared" si="1"/>
        <v>12</v>
      </c>
      <c r="H6" s="109">
        <f t="shared" si="1"/>
        <v>8</v>
      </c>
      <c r="I6" s="109">
        <f>SUM(I7:I30)</f>
        <v>25</v>
      </c>
      <c r="J6" s="109">
        <f>SUM(J7:J30)</f>
        <v>15</v>
      </c>
    </row>
    <row r="7" spans="1:12" x14ac:dyDescent="0.25">
      <c r="A7" s="719"/>
      <c r="B7" s="129" t="s">
        <v>454</v>
      </c>
      <c r="C7" s="542">
        <v>8</v>
      </c>
      <c r="D7" s="543">
        <v>3</v>
      </c>
      <c r="E7" s="543">
        <v>4</v>
      </c>
      <c r="F7" s="543">
        <v>0</v>
      </c>
      <c r="G7" s="543">
        <v>0</v>
      </c>
      <c r="H7" s="543">
        <v>0</v>
      </c>
      <c r="I7" s="543">
        <v>1</v>
      </c>
      <c r="J7" s="543">
        <v>0</v>
      </c>
    </row>
    <row r="8" spans="1:12" s="144" customFormat="1" x14ac:dyDescent="0.25">
      <c r="A8" s="719"/>
      <c r="B8" s="543" t="s">
        <v>877</v>
      </c>
      <c r="C8" s="542">
        <v>1</v>
      </c>
      <c r="D8" s="543">
        <v>0</v>
      </c>
      <c r="E8" s="543">
        <v>1</v>
      </c>
      <c r="F8" s="543">
        <v>0</v>
      </c>
      <c r="G8" s="543">
        <v>0</v>
      </c>
      <c r="H8" s="543">
        <v>0</v>
      </c>
      <c r="I8" s="543">
        <v>0</v>
      </c>
      <c r="J8" s="543">
        <v>0</v>
      </c>
    </row>
    <row r="9" spans="1:12" s="96" customFormat="1" x14ac:dyDescent="0.25">
      <c r="A9" s="719"/>
      <c r="B9" s="129" t="s">
        <v>455</v>
      </c>
      <c r="C9" s="542">
        <v>1</v>
      </c>
      <c r="D9" s="543">
        <v>0</v>
      </c>
      <c r="E9" s="543">
        <v>1</v>
      </c>
      <c r="F9" s="543">
        <v>0</v>
      </c>
      <c r="G9" s="543">
        <v>0</v>
      </c>
      <c r="H9" s="543">
        <v>0</v>
      </c>
      <c r="I9" s="543">
        <v>0</v>
      </c>
      <c r="J9" s="543">
        <v>0</v>
      </c>
    </row>
    <row r="10" spans="1:12" x14ac:dyDescent="0.25">
      <c r="A10" s="719"/>
      <c r="B10" s="129" t="s">
        <v>456</v>
      </c>
      <c r="C10" s="542">
        <v>2</v>
      </c>
      <c r="D10" s="543">
        <v>0</v>
      </c>
      <c r="E10" s="543">
        <v>0</v>
      </c>
      <c r="F10" s="543">
        <v>0</v>
      </c>
      <c r="G10" s="543">
        <v>0</v>
      </c>
      <c r="H10" s="543">
        <v>0</v>
      </c>
      <c r="I10" s="543">
        <v>2</v>
      </c>
      <c r="J10" s="543">
        <v>0</v>
      </c>
    </row>
    <row r="11" spans="1:12" x14ac:dyDescent="0.25">
      <c r="A11" s="719"/>
      <c r="B11" s="129" t="s">
        <v>457</v>
      </c>
      <c r="C11" s="542">
        <v>3</v>
      </c>
      <c r="D11" s="543">
        <v>2</v>
      </c>
      <c r="E11" s="543">
        <v>0</v>
      </c>
      <c r="F11" s="543">
        <v>0</v>
      </c>
      <c r="G11" s="543">
        <v>0</v>
      </c>
      <c r="H11" s="543">
        <v>0</v>
      </c>
      <c r="I11" s="543">
        <v>1</v>
      </c>
      <c r="J11" s="543">
        <v>0</v>
      </c>
    </row>
    <row r="12" spans="1:12" s="96" customFormat="1" x14ac:dyDescent="0.25">
      <c r="A12" s="719"/>
      <c r="B12" s="129" t="s">
        <v>493</v>
      </c>
      <c r="C12" s="542">
        <v>1</v>
      </c>
      <c r="D12" s="543">
        <v>1</v>
      </c>
      <c r="E12" s="543">
        <v>0</v>
      </c>
      <c r="F12" s="543">
        <v>0</v>
      </c>
      <c r="G12" s="543">
        <v>0</v>
      </c>
      <c r="H12" s="543">
        <v>0</v>
      </c>
      <c r="I12" s="543">
        <v>0</v>
      </c>
      <c r="J12" s="543">
        <v>0</v>
      </c>
    </row>
    <row r="13" spans="1:12" x14ac:dyDescent="0.25">
      <c r="A13" s="719"/>
      <c r="B13" s="129" t="s">
        <v>458</v>
      </c>
      <c r="C13" s="542">
        <v>6</v>
      </c>
      <c r="D13" s="543">
        <v>3</v>
      </c>
      <c r="E13" s="543">
        <v>2</v>
      </c>
      <c r="F13" s="543">
        <v>0</v>
      </c>
      <c r="G13" s="543">
        <v>0</v>
      </c>
      <c r="H13" s="543">
        <v>0</v>
      </c>
      <c r="I13" s="543">
        <v>1</v>
      </c>
      <c r="J13" s="543">
        <v>0</v>
      </c>
    </row>
    <row r="14" spans="1:12" x14ac:dyDescent="0.25">
      <c r="A14" s="719"/>
      <c r="B14" s="129" t="s">
        <v>494</v>
      </c>
      <c r="C14" s="542">
        <v>5</v>
      </c>
      <c r="D14" s="543">
        <v>1</v>
      </c>
      <c r="E14" s="543">
        <v>0</v>
      </c>
      <c r="F14" s="543">
        <v>2</v>
      </c>
      <c r="G14" s="543">
        <v>2</v>
      </c>
      <c r="H14" s="543">
        <v>0</v>
      </c>
      <c r="I14" s="543">
        <v>0</v>
      </c>
      <c r="J14" s="543">
        <v>0</v>
      </c>
    </row>
    <row r="15" spans="1:12" x14ac:dyDescent="0.25">
      <c r="A15" s="719"/>
      <c r="B15" s="129" t="s">
        <v>267</v>
      </c>
      <c r="C15" s="542">
        <v>14</v>
      </c>
      <c r="D15" s="543">
        <v>10</v>
      </c>
      <c r="E15" s="543">
        <v>1</v>
      </c>
      <c r="F15" s="543">
        <v>0</v>
      </c>
      <c r="G15" s="543">
        <v>2</v>
      </c>
      <c r="H15" s="543">
        <v>0</v>
      </c>
      <c r="I15" s="543">
        <v>0</v>
      </c>
      <c r="J15" s="543">
        <v>1</v>
      </c>
    </row>
    <row r="16" spans="1:12" x14ac:dyDescent="0.25">
      <c r="A16" s="719"/>
      <c r="B16" s="129" t="s">
        <v>459</v>
      </c>
      <c r="C16" s="542">
        <v>13</v>
      </c>
      <c r="D16" s="543">
        <v>7</v>
      </c>
      <c r="E16" s="543">
        <v>2</v>
      </c>
      <c r="F16" s="543">
        <v>2</v>
      </c>
      <c r="G16" s="543">
        <v>1</v>
      </c>
      <c r="H16" s="543">
        <v>0</v>
      </c>
      <c r="I16" s="543">
        <v>1</v>
      </c>
      <c r="J16" s="543">
        <v>0</v>
      </c>
    </row>
    <row r="17" spans="1:10" x14ac:dyDescent="0.25">
      <c r="A17" s="719"/>
      <c r="B17" s="129" t="s">
        <v>268</v>
      </c>
      <c r="C17" s="542">
        <v>52</v>
      </c>
      <c r="D17" s="543">
        <v>27</v>
      </c>
      <c r="E17" s="543">
        <v>11</v>
      </c>
      <c r="F17" s="543">
        <v>6</v>
      </c>
      <c r="G17" s="543">
        <v>1</v>
      </c>
      <c r="H17" s="543">
        <v>1</v>
      </c>
      <c r="I17" s="543">
        <v>5</v>
      </c>
      <c r="J17" s="543">
        <v>1</v>
      </c>
    </row>
    <row r="18" spans="1:10" x14ac:dyDescent="0.25">
      <c r="A18" s="719"/>
      <c r="B18" s="129" t="s">
        <v>460</v>
      </c>
      <c r="C18" s="542">
        <v>1</v>
      </c>
      <c r="D18" s="543">
        <v>0</v>
      </c>
      <c r="E18" s="543">
        <v>0</v>
      </c>
      <c r="F18" s="543">
        <v>0</v>
      </c>
      <c r="G18" s="543">
        <v>0</v>
      </c>
      <c r="H18" s="543">
        <v>0</v>
      </c>
      <c r="I18" s="543">
        <v>1</v>
      </c>
      <c r="J18" s="543">
        <v>0</v>
      </c>
    </row>
    <row r="19" spans="1:10" x14ac:dyDescent="0.25">
      <c r="A19" s="719"/>
      <c r="B19" s="129" t="s">
        <v>461</v>
      </c>
      <c r="C19" s="542">
        <v>1</v>
      </c>
      <c r="D19" s="543">
        <v>0</v>
      </c>
      <c r="E19" s="543">
        <v>0</v>
      </c>
      <c r="F19" s="543">
        <v>0</v>
      </c>
      <c r="G19" s="543">
        <v>1</v>
      </c>
      <c r="H19" s="543">
        <v>0</v>
      </c>
      <c r="I19" s="543">
        <v>0</v>
      </c>
      <c r="J19" s="543">
        <v>0</v>
      </c>
    </row>
    <row r="20" spans="1:10" x14ac:dyDescent="0.25">
      <c r="A20" s="719"/>
      <c r="B20" s="129" t="s">
        <v>488</v>
      </c>
      <c r="C20" s="542">
        <v>1</v>
      </c>
      <c r="D20" s="543">
        <v>0</v>
      </c>
      <c r="E20" s="543">
        <v>1</v>
      </c>
      <c r="F20" s="543">
        <v>0</v>
      </c>
      <c r="G20" s="543">
        <v>0</v>
      </c>
      <c r="H20" s="543">
        <v>0</v>
      </c>
      <c r="I20" s="543">
        <v>0</v>
      </c>
      <c r="J20" s="543">
        <v>0</v>
      </c>
    </row>
    <row r="21" spans="1:10" s="144" customFormat="1" x14ac:dyDescent="0.25">
      <c r="A21" s="719"/>
      <c r="B21" s="543" t="s">
        <v>876</v>
      </c>
      <c r="C21" s="542">
        <v>1</v>
      </c>
      <c r="D21" s="543">
        <v>0</v>
      </c>
      <c r="E21" s="543">
        <v>1</v>
      </c>
      <c r="F21" s="543">
        <v>0</v>
      </c>
      <c r="G21" s="543">
        <v>0</v>
      </c>
      <c r="H21" s="543">
        <v>0</v>
      </c>
      <c r="I21" s="543">
        <v>0</v>
      </c>
      <c r="J21" s="543">
        <v>0</v>
      </c>
    </row>
    <row r="22" spans="1:10" x14ac:dyDescent="0.25">
      <c r="A22" s="719"/>
      <c r="B22" s="129" t="s">
        <v>269</v>
      </c>
      <c r="C22" s="542">
        <v>29</v>
      </c>
      <c r="D22" s="543">
        <v>13</v>
      </c>
      <c r="E22" s="543">
        <v>8</v>
      </c>
      <c r="F22" s="543">
        <v>2</v>
      </c>
      <c r="G22" s="543">
        <v>2</v>
      </c>
      <c r="H22" s="543">
        <v>2</v>
      </c>
      <c r="I22" s="543">
        <v>2</v>
      </c>
      <c r="J22" s="543">
        <v>0</v>
      </c>
    </row>
    <row r="23" spans="1:10" s="144" customFormat="1" x14ac:dyDescent="0.25">
      <c r="A23" s="719"/>
      <c r="B23" s="129" t="s">
        <v>719</v>
      </c>
      <c r="C23" s="542">
        <v>1</v>
      </c>
      <c r="D23" s="543">
        <v>0</v>
      </c>
      <c r="E23" s="543">
        <v>1</v>
      </c>
      <c r="F23" s="543">
        <v>0</v>
      </c>
      <c r="G23" s="543">
        <v>0</v>
      </c>
      <c r="H23" s="543">
        <v>0</v>
      </c>
      <c r="I23" s="543">
        <v>0</v>
      </c>
      <c r="J23" s="543">
        <v>0</v>
      </c>
    </row>
    <row r="24" spans="1:10" x14ac:dyDescent="0.25">
      <c r="A24" s="719"/>
      <c r="B24" s="129" t="s">
        <v>463</v>
      </c>
      <c r="C24" s="542">
        <v>2</v>
      </c>
      <c r="D24" s="543">
        <v>0</v>
      </c>
      <c r="E24" s="543">
        <v>1</v>
      </c>
      <c r="F24" s="543">
        <v>0</v>
      </c>
      <c r="G24" s="543">
        <v>0</v>
      </c>
      <c r="H24" s="543">
        <v>0</v>
      </c>
      <c r="I24" s="543">
        <v>1</v>
      </c>
      <c r="J24" s="543">
        <v>0</v>
      </c>
    </row>
    <row r="25" spans="1:10" x14ac:dyDescent="0.25">
      <c r="A25" s="719"/>
      <c r="B25" s="129" t="s">
        <v>464</v>
      </c>
      <c r="C25" s="542">
        <v>2</v>
      </c>
      <c r="D25" s="543">
        <v>0</v>
      </c>
      <c r="E25" s="543">
        <v>0</v>
      </c>
      <c r="F25" s="543">
        <v>1</v>
      </c>
      <c r="G25" s="543">
        <v>0</v>
      </c>
      <c r="H25" s="543">
        <v>1</v>
      </c>
      <c r="I25" s="543">
        <v>0</v>
      </c>
      <c r="J25" s="543">
        <v>0</v>
      </c>
    </row>
    <row r="26" spans="1:10" x14ac:dyDescent="0.25">
      <c r="A26" s="719"/>
      <c r="B26" s="129" t="s">
        <v>270</v>
      </c>
      <c r="C26" s="542">
        <v>95</v>
      </c>
      <c r="D26" s="543">
        <v>45</v>
      </c>
      <c r="E26" s="543">
        <v>22</v>
      </c>
      <c r="F26" s="543">
        <v>15</v>
      </c>
      <c r="G26" s="543">
        <v>3</v>
      </c>
      <c r="H26" s="543">
        <v>4</v>
      </c>
      <c r="I26" s="543">
        <v>5</v>
      </c>
      <c r="J26" s="543">
        <v>1</v>
      </c>
    </row>
    <row r="27" spans="1:10" s="144" customFormat="1" x14ac:dyDescent="0.25">
      <c r="A27" s="719"/>
      <c r="B27" s="543" t="s">
        <v>875</v>
      </c>
      <c r="C27" s="542">
        <v>1</v>
      </c>
      <c r="D27" s="543">
        <v>0</v>
      </c>
      <c r="E27" s="543">
        <v>0</v>
      </c>
      <c r="F27" s="543">
        <v>0</v>
      </c>
      <c r="G27" s="543">
        <v>0</v>
      </c>
      <c r="H27" s="543">
        <v>0</v>
      </c>
      <c r="I27" s="543">
        <v>1</v>
      </c>
      <c r="J27" s="543">
        <v>0</v>
      </c>
    </row>
    <row r="28" spans="1:10" x14ac:dyDescent="0.25">
      <c r="A28" s="719"/>
      <c r="B28" s="129" t="s">
        <v>465</v>
      </c>
      <c r="C28" s="109">
        <v>0</v>
      </c>
      <c r="D28" s="330">
        <v>0</v>
      </c>
      <c r="E28" s="330">
        <v>0</v>
      </c>
      <c r="F28" s="330">
        <v>0</v>
      </c>
      <c r="G28" s="330">
        <v>0</v>
      </c>
      <c r="H28" s="330">
        <v>0</v>
      </c>
      <c r="I28" s="330">
        <v>0</v>
      </c>
      <c r="J28" s="330">
        <v>0</v>
      </c>
    </row>
    <row r="29" spans="1:10" x14ac:dyDescent="0.25">
      <c r="A29" s="719"/>
      <c r="B29" s="129" t="s">
        <v>128</v>
      </c>
      <c r="C29" s="542">
        <v>5</v>
      </c>
      <c r="D29" s="543">
        <v>3</v>
      </c>
      <c r="E29" s="543">
        <v>2</v>
      </c>
      <c r="F29" s="543">
        <v>0</v>
      </c>
      <c r="G29" s="543">
        <v>0</v>
      </c>
      <c r="H29" s="543">
        <v>0</v>
      </c>
      <c r="I29" s="543">
        <v>0</v>
      </c>
      <c r="J29" s="543">
        <v>0</v>
      </c>
    </row>
    <row r="30" spans="1:10" x14ac:dyDescent="0.25">
      <c r="A30" s="719"/>
      <c r="B30" s="129" t="s">
        <v>112</v>
      </c>
      <c r="C30" s="542">
        <v>25</v>
      </c>
      <c r="D30" s="543">
        <v>6</v>
      </c>
      <c r="E30" s="543">
        <v>3</v>
      </c>
      <c r="F30" s="543">
        <v>0</v>
      </c>
      <c r="G30" s="543">
        <v>0</v>
      </c>
      <c r="H30" s="543">
        <v>0</v>
      </c>
      <c r="I30" s="543">
        <v>4</v>
      </c>
      <c r="J30" s="543">
        <v>12</v>
      </c>
    </row>
    <row r="31" spans="1:10" x14ac:dyDescent="0.25">
      <c r="A31" s="712" t="s">
        <v>271</v>
      </c>
      <c r="B31" s="541" t="s">
        <v>3</v>
      </c>
      <c r="C31" s="109">
        <f>SUM(C32:C53)</f>
        <v>98</v>
      </c>
      <c r="D31" s="109">
        <f>SUM(D32:D53)</f>
        <v>5</v>
      </c>
      <c r="E31" s="109">
        <f t="shared" ref="E31:J31" si="2">SUM(E32:E53)</f>
        <v>19</v>
      </c>
      <c r="F31" s="109">
        <f t="shared" si="2"/>
        <v>15</v>
      </c>
      <c r="G31" s="109">
        <f t="shared" si="2"/>
        <v>14</v>
      </c>
      <c r="H31" s="109">
        <f t="shared" si="2"/>
        <v>22</v>
      </c>
      <c r="I31" s="109">
        <v>15</v>
      </c>
      <c r="J31" s="109">
        <f t="shared" si="2"/>
        <v>10</v>
      </c>
    </row>
    <row r="32" spans="1:10" x14ac:dyDescent="0.25">
      <c r="A32" s="717"/>
      <c r="B32" s="129" t="s">
        <v>454</v>
      </c>
      <c r="C32" s="542">
        <v>4</v>
      </c>
      <c r="D32" s="543">
        <v>0</v>
      </c>
      <c r="E32" s="543">
        <v>0</v>
      </c>
      <c r="F32" s="543">
        <v>2</v>
      </c>
      <c r="G32" s="543">
        <v>0</v>
      </c>
      <c r="H32" s="543">
        <v>2</v>
      </c>
      <c r="I32" s="543">
        <v>0</v>
      </c>
      <c r="J32" s="543">
        <v>0</v>
      </c>
    </row>
    <row r="33" spans="1:12" s="144" customFormat="1" x14ac:dyDescent="0.25">
      <c r="A33" s="717"/>
      <c r="B33" s="543" t="s">
        <v>874</v>
      </c>
      <c r="C33" s="542">
        <v>1</v>
      </c>
      <c r="D33" s="543">
        <v>0</v>
      </c>
      <c r="E33" s="543">
        <v>0</v>
      </c>
      <c r="F33" s="543">
        <v>0</v>
      </c>
      <c r="G33" s="543">
        <v>0</v>
      </c>
      <c r="H33" s="543">
        <v>1</v>
      </c>
      <c r="I33" s="543">
        <v>0</v>
      </c>
      <c r="J33" s="543">
        <v>0</v>
      </c>
    </row>
    <row r="34" spans="1:12" x14ac:dyDescent="0.25">
      <c r="A34" s="717"/>
      <c r="B34" s="129" t="s">
        <v>455</v>
      </c>
      <c r="C34" s="542">
        <v>28</v>
      </c>
      <c r="D34" s="543">
        <v>1</v>
      </c>
      <c r="E34" s="543">
        <v>8</v>
      </c>
      <c r="F34" s="543">
        <v>5</v>
      </c>
      <c r="G34" s="543">
        <v>6</v>
      </c>
      <c r="H34" s="543">
        <v>5</v>
      </c>
      <c r="I34" s="543">
        <v>3</v>
      </c>
      <c r="J34" s="543">
        <v>0</v>
      </c>
    </row>
    <row r="35" spans="1:12" x14ac:dyDescent="0.25">
      <c r="A35" s="717"/>
      <c r="B35" s="129" t="s">
        <v>466</v>
      </c>
      <c r="C35" s="542">
        <v>1</v>
      </c>
      <c r="D35" s="543">
        <v>0</v>
      </c>
      <c r="E35" s="543">
        <v>0</v>
      </c>
      <c r="F35" s="543">
        <v>0</v>
      </c>
      <c r="G35" s="543">
        <v>1</v>
      </c>
      <c r="H35" s="543">
        <v>0</v>
      </c>
      <c r="I35" s="543">
        <v>0</v>
      </c>
      <c r="J35" s="543">
        <v>0</v>
      </c>
    </row>
    <row r="36" spans="1:12" x14ac:dyDescent="0.25">
      <c r="A36" s="717"/>
      <c r="B36" s="129" t="s">
        <v>467</v>
      </c>
      <c r="C36" s="542">
        <v>1</v>
      </c>
      <c r="D36" s="543">
        <v>0</v>
      </c>
      <c r="E36" s="543">
        <v>0</v>
      </c>
      <c r="F36" s="543">
        <v>0</v>
      </c>
      <c r="G36" s="543">
        <v>0</v>
      </c>
      <c r="H36" s="543">
        <v>1</v>
      </c>
      <c r="I36" s="543">
        <v>0</v>
      </c>
      <c r="J36" s="543">
        <v>0</v>
      </c>
    </row>
    <row r="37" spans="1:12" x14ac:dyDescent="0.25">
      <c r="A37" s="717"/>
      <c r="B37" s="129" t="s">
        <v>468</v>
      </c>
      <c r="C37" s="542">
        <v>1</v>
      </c>
      <c r="D37" s="543">
        <v>0</v>
      </c>
      <c r="E37" s="543">
        <v>0</v>
      </c>
      <c r="F37" s="543">
        <v>1</v>
      </c>
      <c r="G37" s="543">
        <v>0</v>
      </c>
      <c r="H37" s="543">
        <v>0</v>
      </c>
      <c r="I37" s="543">
        <v>0</v>
      </c>
      <c r="J37" s="543">
        <v>0</v>
      </c>
    </row>
    <row r="38" spans="1:12" x14ac:dyDescent="0.25">
      <c r="A38" s="717"/>
      <c r="B38" s="129" t="s">
        <v>469</v>
      </c>
      <c r="C38" s="109">
        <v>1</v>
      </c>
      <c r="D38" s="330">
        <v>0</v>
      </c>
      <c r="E38" s="330">
        <v>0</v>
      </c>
      <c r="F38" s="330">
        <v>0</v>
      </c>
      <c r="G38" s="330">
        <v>0</v>
      </c>
      <c r="H38" s="330">
        <v>0</v>
      </c>
      <c r="I38" s="330">
        <v>1</v>
      </c>
      <c r="J38" s="330">
        <v>0</v>
      </c>
    </row>
    <row r="39" spans="1:12" x14ac:dyDescent="0.25">
      <c r="A39" s="717"/>
      <c r="B39" s="129" t="s">
        <v>470</v>
      </c>
      <c r="C39" s="542">
        <v>1</v>
      </c>
      <c r="D39" s="543">
        <v>0</v>
      </c>
      <c r="E39" s="543">
        <v>0</v>
      </c>
      <c r="F39" s="543">
        <v>0</v>
      </c>
      <c r="G39" s="543">
        <v>0</v>
      </c>
      <c r="H39" s="543">
        <v>1</v>
      </c>
      <c r="I39" s="543">
        <v>0</v>
      </c>
      <c r="J39" s="543">
        <v>0</v>
      </c>
    </row>
    <row r="40" spans="1:12" x14ac:dyDescent="0.25">
      <c r="A40" s="717"/>
      <c r="B40" s="129" t="s">
        <v>471</v>
      </c>
      <c r="C40" s="542">
        <v>3</v>
      </c>
      <c r="D40" s="543">
        <v>0</v>
      </c>
      <c r="E40" s="543">
        <v>0</v>
      </c>
      <c r="F40" s="543">
        <v>1</v>
      </c>
      <c r="G40" s="543">
        <v>2</v>
      </c>
      <c r="H40" s="543">
        <v>0</v>
      </c>
      <c r="I40" s="543">
        <v>0</v>
      </c>
      <c r="J40" s="543">
        <v>0</v>
      </c>
    </row>
    <row r="41" spans="1:12" x14ac:dyDescent="0.25">
      <c r="A41" s="717"/>
      <c r="B41" s="129" t="s">
        <v>472</v>
      </c>
      <c r="C41" s="542">
        <v>2</v>
      </c>
      <c r="D41" s="543">
        <v>0</v>
      </c>
      <c r="E41" s="543">
        <v>0</v>
      </c>
      <c r="F41" s="543">
        <v>0</v>
      </c>
      <c r="G41" s="543">
        <v>0</v>
      </c>
      <c r="H41" s="543">
        <v>1</v>
      </c>
      <c r="I41" s="543">
        <v>1</v>
      </c>
      <c r="J41" s="543">
        <v>0</v>
      </c>
    </row>
    <row r="42" spans="1:12" x14ac:dyDescent="0.25">
      <c r="A42" s="717"/>
      <c r="B42" s="129" t="s">
        <v>269</v>
      </c>
      <c r="C42" s="542">
        <v>2</v>
      </c>
      <c r="D42" s="543">
        <v>1</v>
      </c>
      <c r="E42" s="543">
        <v>0</v>
      </c>
      <c r="F42" s="543">
        <v>0</v>
      </c>
      <c r="G42" s="543">
        <v>1</v>
      </c>
      <c r="H42" s="543">
        <v>0</v>
      </c>
      <c r="I42" s="543">
        <v>0</v>
      </c>
      <c r="J42" s="543">
        <v>0</v>
      </c>
    </row>
    <row r="43" spans="1:12" x14ac:dyDescent="0.25">
      <c r="A43" s="717"/>
      <c r="B43" s="129" t="s">
        <v>473</v>
      </c>
      <c r="C43" s="542">
        <v>6</v>
      </c>
      <c r="D43" s="543">
        <v>1</v>
      </c>
      <c r="E43" s="543">
        <v>1</v>
      </c>
      <c r="F43" s="543">
        <v>0</v>
      </c>
      <c r="G43" s="543">
        <v>0</v>
      </c>
      <c r="H43" s="543">
        <v>4</v>
      </c>
      <c r="I43" s="543">
        <v>0</v>
      </c>
      <c r="J43" s="543">
        <v>0</v>
      </c>
    </row>
    <row r="44" spans="1:12" x14ac:dyDescent="0.25">
      <c r="A44" s="717"/>
      <c r="B44" s="129" t="s">
        <v>474</v>
      </c>
      <c r="C44" s="542">
        <v>4</v>
      </c>
      <c r="D44" s="543">
        <v>1</v>
      </c>
      <c r="E44" s="543">
        <v>1</v>
      </c>
      <c r="F44" s="543">
        <v>1</v>
      </c>
      <c r="G44" s="543">
        <v>0</v>
      </c>
      <c r="H44" s="543">
        <v>1</v>
      </c>
      <c r="I44" s="543">
        <v>0</v>
      </c>
      <c r="J44" s="543">
        <v>0</v>
      </c>
      <c r="L44" s="144"/>
    </row>
    <row r="45" spans="1:12" s="96" customFormat="1" x14ac:dyDescent="0.25">
      <c r="A45" s="717"/>
      <c r="B45" s="129" t="s">
        <v>489</v>
      </c>
      <c r="C45" s="542">
        <v>4</v>
      </c>
      <c r="D45" s="543">
        <v>1</v>
      </c>
      <c r="E45" s="543">
        <v>1</v>
      </c>
      <c r="F45" s="543">
        <v>1</v>
      </c>
      <c r="G45" s="543">
        <v>0</v>
      </c>
      <c r="H45" s="543">
        <v>0</v>
      </c>
      <c r="I45" s="543">
        <v>0</v>
      </c>
      <c r="J45" s="543">
        <v>0</v>
      </c>
    </row>
    <row r="46" spans="1:12" x14ac:dyDescent="0.25">
      <c r="A46" s="717"/>
      <c r="B46" s="129" t="s">
        <v>475</v>
      </c>
      <c r="C46" s="542">
        <v>2</v>
      </c>
      <c r="D46" s="543">
        <v>0</v>
      </c>
      <c r="E46" s="543">
        <v>0</v>
      </c>
      <c r="F46" s="543">
        <v>0</v>
      </c>
      <c r="G46" s="543">
        <v>0</v>
      </c>
      <c r="H46" s="543">
        <v>1</v>
      </c>
      <c r="I46" s="543">
        <v>0</v>
      </c>
      <c r="J46" s="543">
        <v>1</v>
      </c>
    </row>
    <row r="47" spans="1:12" x14ac:dyDescent="0.25">
      <c r="A47" s="717"/>
      <c r="B47" s="129" t="s">
        <v>476</v>
      </c>
      <c r="C47" s="542">
        <v>1</v>
      </c>
      <c r="D47" s="543">
        <v>0</v>
      </c>
      <c r="E47" s="543">
        <v>0</v>
      </c>
      <c r="F47" s="543">
        <v>0</v>
      </c>
      <c r="G47" s="543">
        <v>0</v>
      </c>
      <c r="H47" s="543">
        <v>1</v>
      </c>
      <c r="I47" s="543">
        <v>0</v>
      </c>
      <c r="J47" s="543">
        <v>0</v>
      </c>
    </row>
    <row r="48" spans="1:12" x14ac:dyDescent="0.25">
      <c r="A48" s="717"/>
      <c r="B48" s="129" t="s">
        <v>477</v>
      </c>
      <c r="C48" s="542">
        <v>4</v>
      </c>
      <c r="D48" s="543">
        <v>0</v>
      </c>
      <c r="E48" s="543">
        <v>1</v>
      </c>
      <c r="F48" s="543">
        <v>2</v>
      </c>
      <c r="G48" s="543">
        <v>0</v>
      </c>
      <c r="H48" s="543">
        <v>1</v>
      </c>
      <c r="I48" s="543">
        <v>0</v>
      </c>
      <c r="J48" s="543">
        <v>0</v>
      </c>
    </row>
    <row r="49" spans="1:10" x14ac:dyDescent="0.25">
      <c r="A49" s="717"/>
      <c r="B49" s="129" t="s">
        <v>464</v>
      </c>
      <c r="C49" s="542">
        <v>14</v>
      </c>
      <c r="D49" s="543">
        <v>0</v>
      </c>
      <c r="E49" s="543">
        <v>5</v>
      </c>
      <c r="F49" s="543">
        <v>1</v>
      </c>
      <c r="G49" s="543">
        <v>3</v>
      </c>
      <c r="H49" s="543">
        <v>1</v>
      </c>
      <c r="I49" s="543">
        <v>4</v>
      </c>
      <c r="J49" s="543">
        <v>0</v>
      </c>
    </row>
    <row r="50" spans="1:10" x14ac:dyDescent="0.25">
      <c r="A50" s="717"/>
      <c r="B50" s="129" t="s">
        <v>270</v>
      </c>
      <c r="C50" s="542">
        <v>1</v>
      </c>
      <c r="D50" s="543">
        <v>0</v>
      </c>
      <c r="E50" s="543">
        <v>1</v>
      </c>
      <c r="F50" s="543">
        <v>0</v>
      </c>
      <c r="G50" s="543">
        <v>0</v>
      </c>
      <c r="H50" s="543">
        <v>0</v>
      </c>
      <c r="I50" s="543">
        <v>0</v>
      </c>
      <c r="J50" s="543">
        <v>0</v>
      </c>
    </row>
    <row r="51" spans="1:10" s="96" customFormat="1" x14ac:dyDescent="0.25">
      <c r="A51" s="717"/>
      <c r="B51" s="129" t="s">
        <v>490</v>
      </c>
      <c r="C51" s="542">
        <v>1</v>
      </c>
      <c r="D51" s="543">
        <v>0</v>
      </c>
      <c r="E51" s="543">
        <v>0</v>
      </c>
      <c r="F51" s="543">
        <v>0</v>
      </c>
      <c r="G51" s="543">
        <v>1</v>
      </c>
      <c r="H51" s="543">
        <v>0</v>
      </c>
      <c r="I51" s="543">
        <v>0</v>
      </c>
      <c r="J51" s="543">
        <v>0</v>
      </c>
    </row>
    <row r="52" spans="1:10" x14ac:dyDescent="0.25">
      <c r="A52" s="717"/>
      <c r="B52" s="129" t="s">
        <v>128</v>
      </c>
      <c r="C52" s="109">
        <v>4</v>
      </c>
      <c r="D52" s="330">
        <v>0</v>
      </c>
      <c r="E52" s="330">
        <v>0</v>
      </c>
      <c r="F52" s="330">
        <v>1</v>
      </c>
      <c r="G52" s="330">
        <v>0</v>
      </c>
      <c r="H52" s="330">
        <v>1</v>
      </c>
      <c r="I52" s="330">
        <v>0</v>
      </c>
      <c r="J52" s="330">
        <v>2</v>
      </c>
    </row>
    <row r="53" spans="1:10" x14ac:dyDescent="0.25">
      <c r="A53" s="717"/>
      <c r="B53" s="129" t="s">
        <v>112</v>
      </c>
      <c r="C53" s="542">
        <v>12</v>
      </c>
      <c r="D53" s="543">
        <v>0</v>
      </c>
      <c r="E53" s="543">
        <v>1</v>
      </c>
      <c r="F53" s="543">
        <v>0</v>
      </c>
      <c r="G53" s="543">
        <v>0</v>
      </c>
      <c r="H53" s="543">
        <v>1</v>
      </c>
      <c r="I53" s="543">
        <v>3</v>
      </c>
      <c r="J53" s="543">
        <v>7</v>
      </c>
    </row>
    <row r="54" spans="1:10" x14ac:dyDescent="0.25">
      <c r="A54" s="712" t="s">
        <v>272</v>
      </c>
      <c r="B54" s="541" t="s">
        <v>3</v>
      </c>
      <c r="C54" s="109">
        <f>SUM(C55:C58)</f>
        <v>12</v>
      </c>
      <c r="D54" s="109">
        <f>SUM(D55:D58)</f>
        <v>1</v>
      </c>
      <c r="E54" s="109">
        <f t="shared" ref="E54:J54" si="3">SUM(E55:E58)</f>
        <v>4</v>
      </c>
      <c r="F54" s="109">
        <f t="shared" si="3"/>
        <v>2</v>
      </c>
      <c r="G54" s="109">
        <f t="shared" si="3"/>
        <v>0</v>
      </c>
      <c r="H54" s="109">
        <f t="shared" si="3"/>
        <v>2</v>
      </c>
      <c r="I54" s="109">
        <f t="shared" si="3"/>
        <v>2</v>
      </c>
      <c r="J54" s="109">
        <f t="shared" si="3"/>
        <v>1</v>
      </c>
    </row>
    <row r="55" spans="1:10" x14ac:dyDescent="0.25">
      <c r="A55" s="712"/>
      <c r="B55" s="129" t="s">
        <v>478</v>
      </c>
      <c r="C55" s="542">
        <v>8</v>
      </c>
      <c r="D55" s="543">
        <v>0</v>
      </c>
      <c r="E55" s="543">
        <v>3</v>
      </c>
      <c r="F55" s="543">
        <v>1</v>
      </c>
      <c r="G55" s="543">
        <v>0</v>
      </c>
      <c r="H55" s="543">
        <v>2</v>
      </c>
      <c r="I55" s="543">
        <v>2</v>
      </c>
      <c r="J55" s="543">
        <v>0</v>
      </c>
    </row>
    <row r="56" spans="1:10" x14ac:dyDescent="0.25">
      <c r="A56" s="712"/>
      <c r="B56" s="129" t="s">
        <v>479</v>
      </c>
      <c r="C56" s="542">
        <v>1</v>
      </c>
      <c r="D56" s="543">
        <v>1</v>
      </c>
      <c r="E56" s="543">
        <v>0</v>
      </c>
      <c r="F56" s="543">
        <v>0</v>
      </c>
      <c r="G56" s="543">
        <v>0</v>
      </c>
      <c r="H56" s="543">
        <v>0</v>
      </c>
      <c r="I56" s="543">
        <v>0</v>
      </c>
      <c r="J56" s="543">
        <v>0</v>
      </c>
    </row>
    <row r="57" spans="1:10" x14ac:dyDescent="0.25">
      <c r="A57" s="712"/>
      <c r="B57" s="129" t="s">
        <v>128</v>
      </c>
      <c r="C57" s="542">
        <v>2</v>
      </c>
      <c r="D57" s="543">
        <v>0</v>
      </c>
      <c r="E57" s="543">
        <v>1</v>
      </c>
      <c r="F57" s="543">
        <v>1</v>
      </c>
      <c r="G57" s="543">
        <v>0</v>
      </c>
      <c r="H57" s="543">
        <v>0</v>
      </c>
      <c r="I57" s="543">
        <v>0</v>
      </c>
      <c r="J57" s="543">
        <v>0</v>
      </c>
    </row>
    <row r="58" spans="1:10" x14ac:dyDescent="0.25">
      <c r="A58" s="717"/>
      <c r="B58" s="129" t="s">
        <v>112</v>
      </c>
      <c r="C58" s="542">
        <v>1</v>
      </c>
      <c r="D58" s="543">
        <v>0</v>
      </c>
      <c r="E58" s="543">
        <v>0</v>
      </c>
      <c r="F58" s="543">
        <v>0</v>
      </c>
      <c r="G58" s="543">
        <v>0</v>
      </c>
      <c r="H58" s="543">
        <v>0</v>
      </c>
      <c r="I58" s="543">
        <v>0</v>
      </c>
      <c r="J58" s="543">
        <v>1</v>
      </c>
    </row>
    <row r="59" spans="1:10" ht="76.5" x14ac:dyDescent="0.25">
      <c r="A59" s="538" t="s">
        <v>495</v>
      </c>
      <c r="B59" s="105" t="s">
        <v>3</v>
      </c>
      <c r="C59" s="542">
        <v>5</v>
      </c>
      <c r="D59" s="543">
        <v>0</v>
      </c>
      <c r="E59" s="543">
        <v>0</v>
      </c>
      <c r="F59" s="543">
        <v>0</v>
      </c>
      <c r="G59" s="543">
        <v>0</v>
      </c>
      <c r="H59" s="543">
        <v>0</v>
      </c>
      <c r="I59" s="543">
        <v>3</v>
      </c>
      <c r="J59" s="543">
        <v>2</v>
      </c>
    </row>
    <row r="60" spans="1:10" x14ac:dyDescent="0.25">
      <c r="A60" s="336" t="s">
        <v>128</v>
      </c>
      <c r="B60" s="541" t="s">
        <v>3</v>
      </c>
      <c r="C60" s="542">
        <v>7</v>
      </c>
      <c r="D60" s="543">
        <v>1</v>
      </c>
      <c r="E60" s="543">
        <v>0</v>
      </c>
      <c r="F60" s="543">
        <v>0</v>
      </c>
      <c r="G60" s="543">
        <v>1</v>
      </c>
      <c r="H60" s="543">
        <v>1</v>
      </c>
      <c r="I60" s="543">
        <v>4</v>
      </c>
      <c r="J60" s="543">
        <v>0</v>
      </c>
    </row>
    <row r="61" spans="1:10" x14ac:dyDescent="0.25">
      <c r="A61" s="336" t="s">
        <v>112</v>
      </c>
      <c r="B61" s="541" t="s">
        <v>3</v>
      </c>
      <c r="C61" s="542">
        <v>86</v>
      </c>
      <c r="D61" s="543">
        <v>2</v>
      </c>
      <c r="E61" s="543">
        <v>1</v>
      </c>
      <c r="F61" s="543">
        <v>1</v>
      </c>
      <c r="G61" s="543">
        <v>0</v>
      </c>
      <c r="H61" s="543">
        <v>0</v>
      </c>
      <c r="I61" s="543">
        <v>3</v>
      </c>
      <c r="J61" s="543">
        <v>79</v>
      </c>
    </row>
  </sheetData>
  <mergeCells count="5">
    <mergeCell ref="A54:A58"/>
    <mergeCell ref="A1:J1"/>
    <mergeCell ref="A2:J2"/>
    <mergeCell ref="A6:A30"/>
    <mergeCell ref="A31:A53"/>
  </mergeCells>
  <phoneticPr fontId="37" type="noConversion"/>
  <hyperlinks>
    <hyperlink ref="L1" location="INDEX!A1" display="Back to Index" xr:uid="{BF370273-9ED1-44FA-B6F4-9588FAB011DF}"/>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74BEB-30F1-4E6B-9AEC-08D2F1DB8C15}">
  <sheetPr>
    <tabColor theme="9"/>
  </sheetPr>
  <dimension ref="A1:I19"/>
  <sheetViews>
    <sheetView workbookViewId="0">
      <selection activeCell="I10" sqref="I10"/>
    </sheetView>
  </sheetViews>
  <sheetFormatPr defaultRowHeight="15" x14ac:dyDescent="0.25"/>
  <cols>
    <col min="1" max="1" width="25" bestFit="1" customWidth="1"/>
    <col min="2" max="2" width="36.5703125" bestFit="1" customWidth="1"/>
    <col min="5" max="5" width="9.42578125" customWidth="1"/>
    <col min="7" max="8" width="9.140625" style="144"/>
    <col min="9" max="9" width="12.7109375" bestFit="1" customWidth="1"/>
  </cols>
  <sheetData>
    <row r="1" spans="1:9" ht="15" customHeight="1" x14ac:dyDescent="0.25">
      <c r="A1" s="714" t="s">
        <v>496</v>
      </c>
      <c r="B1" s="714"/>
      <c r="C1" s="714"/>
      <c r="D1" s="714"/>
      <c r="E1" s="714"/>
      <c r="F1" s="714"/>
      <c r="G1"/>
      <c r="I1" s="222" t="s">
        <v>648</v>
      </c>
    </row>
    <row r="2" spans="1:9" ht="18" customHeight="1" x14ac:dyDescent="0.25">
      <c r="A2" s="714" t="s">
        <v>1</v>
      </c>
      <c r="B2" s="714"/>
      <c r="C2" s="714"/>
      <c r="D2" s="714"/>
      <c r="E2" s="714"/>
      <c r="F2" s="714"/>
      <c r="G2"/>
    </row>
    <row r="3" spans="1:9" ht="36" customHeight="1" x14ac:dyDescent="0.25">
      <c r="A3" s="722" t="s">
        <v>788</v>
      </c>
      <c r="B3" s="722"/>
      <c r="C3" s="722"/>
      <c r="D3" s="722"/>
      <c r="E3" s="722"/>
      <c r="F3" s="722"/>
      <c r="G3"/>
    </row>
    <row r="4" spans="1:9" x14ac:dyDescent="0.25">
      <c r="A4" s="127" t="s">
        <v>217</v>
      </c>
      <c r="B4" s="127" t="s">
        <v>497</v>
      </c>
      <c r="C4" s="139" t="s">
        <v>3</v>
      </c>
      <c r="D4" s="139" t="s">
        <v>9</v>
      </c>
      <c r="E4" s="139" t="s">
        <v>10</v>
      </c>
      <c r="F4" s="139" t="s">
        <v>11</v>
      </c>
      <c r="G4" s="139" t="s">
        <v>672</v>
      </c>
      <c r="H4" s="438" t="s">
        <v>750</v>
      </c>
    </row>
    <row r="5" spans="1:9" x14ac:dyDescent="0.25">
      <c r="A5" s="337" t="s">
        <v>12</v>
      </c>
      <c r="B5" s="108" t="s">
        <v>3</v>
      </c>
      <c r="C5" s="109">
        <v>288</v>
      </c>
      <c r="D5" s="109">
        <v>48</v>
      </c>
      <c r="E5" s="109">
        <f>SUM(E6,E12,E19)</f>
        <v>46</v>
      </c>
      <c r="F5" s="109">
        <v>73</v>
      </c>
      <c r="G5" s="109">
        <v>61</v>
      </c>
      <c r="H5" s="109">
        <v>60</v>
      </c>
    </row>
    <row r="6" spans="1:9" x14ac:dyDescent="0.25">
      <c r="A6" s="723" t="s">
        <v>498</v>
      </c>
      <c r="B6" s="108" t="s">
        <v>3</v>
      </c>
      <c r="C6" s="109">
        <v>177</v>
      </c>
      <c r="D6" s="109">
        <v>37</v>
      </c>
      <c r="E6" s="109">
        <f>SUM(E7:E11)</f>
        <v>36</v>
      </c>
      <c r="F6" s="109">
        <v>30</v>
      </c>
      <c r="G6" s="109">
        <v>27</v>
      </c>
      <c r="H6" s="109">
        <v>47</v>
      </c>
    </row>
    <row r="7" spans="1:9" x14ac:dyDescent="0.25">
      <c r="A7" s="724"/>
      <c r="B7" s="129" t="s">
        <v>499</v>
      </c>
      <c r="C7" s="109">
        <v>137</v>
      </c>
      <c r="D7" s="330">
        <v>28</v>
      </c>
      <c r="E7" s="330">
        <v>27</v>
      </c>
      <c r="F7" s="330">
        <v>20</v>
      </c>
      <c r="G7" s="330">
        <v>24</v>
      </c>
      <c r="H7" s="330">
        <v>38</v>
      </c>
    </row>
    <row r="8" spans="1:9" x14ac:dyDescent="0.25">
      <c r="A8" s="724"/>
      <c r="B8" s="129" t="s">
        <v>500</v>
      </c>
      <c r="C8" s="109">
        <v>15</v>
      </c>
      <c r="D8" s="330">
        <v>7</v>
      </c>
      <c r="E8" s="330">
        <v>2</v>
      </c>
      <c r="F8" s="330">
        <v>4</v>
      </c>
      <c r="G8" s="330">
        <v>1</v>
      </c>
      <c r="H8" s="330">
        <v>1</v>
      </c>
    </row>
    <row r="9" spans="1:9" x14ac:dyDescent="0.25">
      <c r="A9" s="724"/>
      <c r="B9" s="129" t="s">
        <v>501</v>
      </c>
      <c r="C9" s="109">
        <v>5</v>
      </c>
      <c r="D9" s="330">
        <v>0</v>
      </c>
      <c r="E9" s="330">
        <v>0</v>
      </c>
      <c r="F9" s="330">
        <v>2</v>
      </c>
      <c r="G9" s="330">
        <v>0</v>
      </c>
      <c r="H9" s="330">
        <v>3</v>
      </c>
    </row>
    <row r="10" spans="1:9" x14ac:dyDescent="0.25">
      <c r="A10" s="724"/>
      <c r="B10" s="129" t="s">
        <v>502</v>
      </c>
      <c r="C10" s="109">
        <v>3</v>
      </c>
      <c r="D10" s="330">
        <v>2</v>
      </c>
      <c r="E10" s="330">
        <v>0</v>
      </c>
      <c r="F10" s="330">
        <v>1</v>
      </c>
      <c r="G10" s="330">
        <v>0</v>
      </c>
      <c r="H10" s="330">
        <v>0</v>
      </c>
    </row>
    <row r="11" spans="1:9" x14ac:dyDescent="0.25">
      <c r="A11" s="724"/>
      <c r="B11" s="129" t="s">
        <v>503</v>
      </c>
      <c r="C11" s="109">
        <v>17</v>
      </c>
      <c r="D11" s="330">
        <v>0</v>
      </c>
      <c r="E11" s="330">
        <v>7</v>
      </c>
      <c r="F11" s="330">
        <v>3</v>
      </c>
      <c r="G11" s="330">
        <v>2</v>
      </c>
      <c r="H11" s="330">
        <v>5</v>
      </c>
    </row>
    <row r="12" spans="1:9" x14ac:dyDescent="0.25">
      <c r="A12" s="720" t="s">
        <v>504</v>
      </c>
      <c r="B12" s="108" t="s">
        <v>3</v>
      </c>
      <c r="C12" s="109">
        <v>19</v>
      </c>
      <c r="D12" s="109">
        <f>SUM(D13:D18)</f>
        <v>8</v>
      </c>
      <c r="E12" s="109">
        <f>SUM(E13:E18)</f>
        <v>2</v>
      </c>
      <c r="F12" s="109">
        <f>SUM(F13:F18)</f>
        <v>6</v>
      </c>
      <c r="G12" s="109">
        <f>SUM(G13:G18)</f>
        <v>0</v>
      </c>
      <c r="H12" s="109">
        <f>SUM(H13:H18)</f>
        <v>3</v>
      </c>
    </row>
    <row r="13" spans="1:9" x14ac:dyDescent="0.25">
      <c r="A13" s="721"/>
      <c r="B13" s="129" t="s">
        <v>505</v>
      </c>
      <c r="C13" s="109">
        <v>2</v>
      </c>
      <c r="D13" s="330">
        <v>1</v>
      </c>
      <c r="E13" s="330">
        <v>0</v>
      </c>
      <c r="F13" s="330">
        <v>0</v>
      </c>
      <c r="G13" s="330">
        <v>0</v>
      </c>
      <c r="H13" s="330">
        <v>1</v>
      </c>
    </row>
    <row r="14" spans="1:9" x14ac:dyDescent="0.25">
      <c r="A14" s="721"/>
      <c r="B14" s="129" t="s">
        <v>506</v>
      </c>
      <c r="C14" s="109">
        <v>1</v>
      </c>
      <c r="D14" s="330">
        <v>1</v>
      </c>
      <c r="E14" s="330">
        <v>0</v>
      </c>
      <c r="F14" s="330">
        <v>0</v>
      </c>
      <c r="G14" s="330">
        <v>0</v>
      </c>
      <c r="H14" s="330">
        <v>0</v>
      </c>
    </row>
    <row r="15" spans="1:9" x14ac:dyDescent="0.25">
      <c r="A15" s="721"/>
      <c r="B15" s="338" t="s">
        <v>507</v>
      </c>
      <c r="C15" s="109">
        <v>6</v>
      </c>
      <c r="D15" s="330">
        <v>3</v>
      </c>
      <c r="E15" s="330">
        <v>1</v>
      </c>
      <c r="F15" s="330">
        <v>2</v>
      </c>
      <c r="G15" s="330">
        <v>0</v>
      </c>
      <c r="H15" s="330">
        <v>0</v>
      </c>
    </row>
    <row r="16" spans="1:9" x14ac:dyDescent="0.25">
      <c r="A16" s="721"/>
      <c r="B16" s="129" t="s">
        <v>112</v>
      </c>
      <c r="C16" s="109">
        <v>3</v>
      </c>
      <c r="D16" s="330">
        <v>0</v>
      </c>
      <c r="E16" s="330">
        <v>0</v>
      </c>
      <c r="F16" s="330">
        <v>2</v>
      </c>
      <c r="G16" s="330">
        <v>0</v>
      </c>
      <c r="H16" s="330">
        <v>1</v>
      </c>
    </row>
    <row r="17" spans="1:8" x14ac:dyDescent="0.25">
      <c r="A17" s="721"/>
      <c r="B17" s="129" t="s">
        <v>508</v>
      </c>
      <c r="C17" s="109">
        <v>3</v>
      </c>
      <c r="D17" s="330">
        <v>1</v>
      </c>
      <c r="E17" s="330">
        <v>1</v>
      </c>
      <c r="F17" s="330">
        <v>0</v>
      </c>
      <c r="G17" s="330">
        <v>0</v>
      </c>
      <c r="H17" s="330">
        <v>1</v>
      </c>
    </row>
    <row r="18" spans="1:8" x14ac:dyDescent="0.25">
      <c r="A18" s="721"/>
      <c r="B18" s="129" t="s">
        <v>509</v>
      </c>
      <c r="C18" s="109">
        <v>4</v>
      </c>
      <c r="D18" s="330">
        <v>2</v>
      </c>
      <c r="E18" s="330">
        <v>0</v>
      </c>
      <c r="F18" s="330">
        <v>2</v>
      </c>
      <c r="G18" s="330">
        <v>0</v>
      </c>
      <c r="H18" s="330">
        <v>0</v>
      </c>
    </row>
    <row r="19" spans="1:8" s="418" customFormat="1" x14ac:dyDescent="0.25">
      <c r="A19" s="500" t="s">
        <v>510</v>
      </c>
      <c r="B19" s="108" t="s">
        <v>3</v>
      </c>
      <c r="C19" s="109">
        <v>92</v>
      </c>
      <c r="D19" s="109">
        <v>3</v>
      </c>
      <c r="E19" s="109">
        <v>8</v>
      </c>
      <c r="F19" s="109">
        <v>37</v>
      </c>
      <c r="G19" s="109">
        <v>34</v>
      </c>
      <c r="H19" s="109">
        <v>10</v>
      </c>
    </row>
  </sheetData>
  <mergeCells count="5">
    <mergeCell ref="A12:A18"/>
    <mergeCell ref="A1:F1"/>
    <mergeCell ref="A2:F2"/>
    <mergeCell ref="A3:F3"/>
    <mergeCell ref="A6:A11"/>
  </mergeCells>
  <hyperlinks>
    <hyperlink ref="I1" location="INDEX!A1" display="Back to Index" xr:uid="{0F625579-1996-46F3-9D89-0676DB8F386C}"/>
  </hyperlinks>
  <pageMargins left="0.7" right="0.7" top="0.75" bottom="0.75" header="0.3" footer="0.3"/>
  <pageSetup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B5058-3BC3-438A-A328-D31C138E294B}">
  <sheetPr>
    <tabColor theme="9"/>
  </sheetPr>
  <dimension ref="A1:P19"/>
  <sheetViews>
    <sheetView zoomScale="110" zoomScaleNormal="110" workbookViewId="0">
      <selection activeCell="M11" sqref="M11"/>
    </sheetView>
  </sheetViews>
  <sheetFormatPr defaultRowHeight="15" x14ac:dyDescent="0.25"/>
  <cols>
    <col min="1" max="1" width="21" bestFit="1" customWidth="1"/>
    <col min="2" max="2" width="26.85546875" bestFit="1" customWidth="1"/>
    <col min="12" max="14" width="9.140625" style="144"/>
    <col min="15" max="15" width="12.7109375" bestFit="1" customWidth="1"/>
  </cols>
  <sheetData>
    <row r="1" spans="1:15" ht="18.75" x14ac:dyDescent="0.25">
      <c r="A1" s="714" t="s">
        <v>511</v>
      </c>
      <c r="B1" s="714"/>
      <c r="C1" s="714"/>
      <c r="D1" s="714"/>
      <c r="E1" s="714"/>
      <c r="F1" s="714"/>
      <c r="G1" s="714"/>
      <c r="H1" s="714"/>
      <c r="I1" s="714"/>
      <c r="J1" s="714"/>
      <c r="K1" s="714"/>
      <c r="L1" s="228"/>
      <c r="M1" s="430"/>
      <c r="N1" s="430"/>
      <c r="O1" s="222" t="s">
        <v>648</v>
      </c>
    </row>
    <row r="2" spans="1:15" ht="18.75" x14ac:dyDescent="0.25">
      <c r="A2" s="714" t="s">
        <v>1</v>
      </c>
      <c r="B2" s="714"/>
      <c r="C2" s="714"/>
      <c r="D2" s="714"/>
      <c r="E2" s="714"/>
      <c r="F2" s="714"/>
      <c r="G2" s="714"/>
      <c r="H2" s="714"/>
      <c r="I2" s="714"/>
      <c r="J2" s="714"/>
      <c r="K2" s="714"/>
      <c r="L2" s="228"/>
      <c r="M2" s="430"/>
      <c r="N2" s="430"/>
    </row>
    <row r="3" spans="1:15" ht="18.75" x14ac:dyDescent="0.25">
      <c r="A3" s="729" t="s">
        <v>787</v>
      </c>
      <c r="B3" s="729"/>
      <c r="C3" s="729"/>
      <c r="D3" s="729"/>
      <c r="E3" s="729"/>
      <c r="F3" s="729"/>
      <c r="G3" s="729"/>
      <c r="H3" s="729"/>
      <c r="I3" s="729"/>
      <c r="J3" s="729"/>
      <c r="K3" s="729"/>
      <c r="L3" s="229"/>
      <c r="M3" s="431"/>
      <c r="N3" s="431"/>
    </row>
    <row r="4" spans="1:15" x14ac:dyDescent="0.25">
      <c r="A4" s="726" t="s">
        <v>217</v>
      </c>
      <c r="B4" s="727"/>
      <c r="C4" s="201" t="s">
        <v>3</v>
      </c>
      <c r="D4" s="210" t="s">
        <v>4</v>
      </c>
      <c r="E4" s="210" t="s">
        <v>5</v>
      </c>
      <c r="F4" s="212" t="s">
        <v>6</v>
      </c>
      <c r="G4" s="211" t="s">
        <v>7</v>
      </c>
      <c r="H4" s="212" t="s">
        <v>8</v>
      </c>
      <c r="I4" s="211" t="s">
        <v>9</v>
      </c>
      <c r="J4" s="213" t="s">
        <v>10</v>
      </c>
      <c r="K4" s="141" t="s">
        <v>11</v>
      </c>
      <c r="L4" s="141" t="s">
        <v>672</v>
      </c>
      <c r="M4" s="438" t="s">
        <v>750</v>
      </c>
      <c r="N4" s="246"/>
    </row>
    <row r="5" spans="1:15" x14ac:dyDescent="0.25">
      <c r="A5" s="337" t="s">
        <v>12</v>
      </c>
      <c r="B5" s="127" t="s">
        <v>3</v>
      </c>
      <c r="C5" s="143">
        <f t="shared" ref="C5:C10" si="0">SUM(D5:M5)</f>
        <v>549</v>
      </c>
      <c r="D5" s="143">
        <v>51</v>
      </c>
      <c r="E5" s="143">
        <v>41</v>
      </c>
      <c r="F5" s="143">
        <v>66</v>
      </c>
      <c r="G5" s="143">
        <v>46</v>
      </c>
      <c r="H5" s="143">
        <v>57</v>
      </c>
      <c r="I5" s="339">
        <v>48</v>
      </c>
      <c r="J5" s="339">
        <v>46</v>
      </c>
      <c r="K5" s="339">
        <v>73</v>
      </c>
      <c r="L5" s="339">
        <v>61</v>
      </c>
      <c r="M5" s="339">
        <v>60</v>
      </c>
      <c r="N5" s="443"/>
    </row>
    <row r="6" spans="1:15" x14ac:dyDescent="0.25">
      <c r="A6" s="728" t="s">
        <v>512</v>
      </c>
      <c r="B6" s="127" t="s">
        <v>3</v>
      </c>
      <c r="C6" s="143">
        <f t="shared" si="0"/>
        <v>341</v>
      </c>
      <c r="D6" s="331">
        <f>SUM(D7:D9)</f>
        <v>40</v>
      </c>
      <c r="E6" s="331">
        <f t="shared" ref="E6:K6" si="1">SUM(E7:E9)</f>
        <v>30</v>
      </c>
      <c r="F6" s="331">
        <f t="shared" si="1"/>
        <v>51</v>
      </c>
      <c r="G6" s="331">
        <f t="shared" si="1"/>
        <v>35</v>
      </c>
      <c r="H6" s="331">
        <f t="shared" si="1"/>
        <v>46</v>
      </c>
      <c r="I6" s="331">
        <f t="shared" si="1"/>
        <v>31</v>
      </c>
      <c r="J6" s="331">
        <f t="shared" si="1"/>
        <v>26</v>
      </c>
      <c r="K6" s="331">
        <f t="shared" si="1"/>
        <v>32</v>
      </c>
      <c r="L6" s="331">
        <v>18</v>
      </c>
      <c r="M6" s="331">
        <v>32</v>
      </c>
      <c r="N6" s="249"/>
    </row>
    <row r="7" spans="1:15" x14ac:dyDescent="0.25">
      <c r="A7" s="728"/>
      <c r="B7" s="340" t="s">
        <v>513</v>
      </c>
      <c r="C7" s="143">
        <f t="shared" si="0"/>
        <v>324</v>
      </c>
      <c r="D7" s="331">
        <v>40</v>
      </c>
      <c r="E7" s="331">
        <v>28</v>
      </c>
      <c r="F7" s="331">
        <v>50</v>
      </c>
      <c r="G7" s="331">
        <v>33</v>
      </c>
      <c r="H7" s="331">
        <v>40</v>
      </c>
      <c r="I7" s="331">
        <v>30</v>
      </c>
      <c r="J7" s="331">
        <v>26</v>
      </c>
      <c r="K7" s="331">
        <v>29</v>
      </c>
      <c r="L7" s="331">
        <v>17</v>
      </c>
      <c r="M7" s="331">
        <v>31</v>
      </c>
      <c r="N7" s="249"/>
    </row>
    <row r="8" spans="1:15" x14ac:dyDescent="0.25">
      <c r="A8" s="728"/>
      <c r="B8" s="340" t="s">
        <v>504</v>
      </c>
      <c r="C8" s="143">
        <f t="shared" si="0"/>
        <v>14</v>
      </c>
      <c r="D8" s="331">
        <v>0</v>
      </c>
      <c r="E8" s="331">
        <v>2</v>
      </c>
      <c r="F8" s="331">
        <v>1</v>
      </c>
      <c r="G8" s="331">
        <v>2</v>
      </c>
      <c r="H8" s="331">
        <v>6</v>
      </c>
      <c r="I8" s="331">
        <v>1</v>
      </c>
      <c r="J8" s="331">
        <v>0</v>
      </c>
      <c r="K8" s="331">
        <v>2</v>
      </c>
      <c r="L8" s="331">
        <v>0</v>
      </c>
      <c r="M8" s="331">
        <v>0</v>
      </c>
      <c r="N8" s="249"/>
    </row>
    <row r="9" spans="1:15" s="96" customFormat="1" x14ac:dyDescent="0.25">
      <c r="A9" s="728"/>
      <c r="B9" s="340" t="s">
        <v>372</v>
      </c>
      <c r="C9" s="143">
        <f t="shared" si="0"/>
        <v>3</v>
      </c>
      <c r="D9" s="331">
        <v>0</v>
      </c>
      <c r="E9" s="331">
        <v>0</v>
      </c>
      <c r="F9" s="331">
        <v>0</v>
      </c>
      <c r="G9" s="331">
        <v>0</v>
      </c>
      <c r="H9" s="331">
        <v>0</v>
      </c>
      <c r="I9" s="331">
        <v>0</v>
      </c>
      <c r="J9" s="331">
        <v>0</v>
      </c>
      <c r="K9" s="331">
        <v>1</v>
      </c>
      <c r="L9" s="331">
        <v>1</v>
      </c>
      <c r="M9" s="331">
        <v>1</v>
      </c>
      <c r="N9" s="249"/>
    </row>
    <row r="10" spans="1:15" x14ac:dyDescent="0.25">
      <c r="A10" s="718" t="s">
        <v>514</v>
      </c>
      <c r="B10" s="127" t="s">
        <v>3</v>
      </c>
      <c r="C10" s="143">
        <f t="shared" si="0"/>
        <v>407</v>
      </c>
      <c r="D10" s="331">
        <f>SUM(D11:D13)</f>
        <v>48</v>
      </c>
      <c r="E10" s="331">
        <f t="shared" ref="E10:L10" si="2">SUM(E11:E13)</f>
        <v>37</v>
      </c>
      <c r="F10" s="331">
        <f t="shared" si="2"/>
        <v>65</v>
      </c>
      <c r="G10" s="331">
        <f t="shared" si="2"/>
        <v>44</v>
      </c>
      <c r="H10" s="331">
        <f t="shared" si="2"/>
        <v>52</v>
      </c>
      <c r="I10" s="331">
        <f t="shared" si="2"/>
        <v>43</v>
      </c>
      <c r="J10" s="331">
        <f t="shared" si="2"/>
        <v>33</v>
      </c>
      <c r="K10" s="331">
        <f t="shared" si="2"/>
        <v>33</v>
      </c>
      <c r="L10" s="331">
        <f t="shared" si="2"/>
        <v>18</v>
      </c>
      <c r="M10" s="331">
        <v>34</v>
      </c>
      <c r="N10" s="249"/>
    </row>
    <row r="11" spans="1:15" x14ac:dyDescent="0.25">
      <c r="A11" s="725"/>
      <c r="B11" s="340" t="s">
        <v>513</v>
      </c>
      <c r="C11" s="143">
        <f t="shared" ref="C11:C13" si="3">SUM(D11:M11)</f>
        <v>369</v>
      </c>
      <c r="D11" s="331">
        <v>43</v>
      </c>
      <c r="E11" s="331">
        <v>35</v>
      </c>
      <c r="F11" s="331">
        <v>59</v>
      </c>
      <c r="G11" s="331">
        <v>39</v>
      </c>
      <c r="H11" s="331">
        <v>45</v>
      </c>
      <c r="I11" s="331">
        <v>38</v>
      </c>
      <c r="J11" s="331">
        <v>31</v>
      </c>
      <c r="K11" s="331">
        <v>30</v>
      </c>
      <c r="L11" s="331">
        <v>17</v>
      </c>
      <c r="M11" s="331">
        <v>32</v>
      </c>
      <c r="N11" s="249"/>
    </row>
    <row r="12" spans="1:15" x14ac:dyDescent="0.25">
      <c r="A12" s="725"/>
      <c r="B12" s="340" t="s">
        <v>504</v>
      </c>
      <c r="C12" s="143">
        <f t="shared" si="3"/>
        <v>32</v>
      </c>
      <c r="D12" s="331">
        <v>5</v>
      </c>
      <c r="E12" s="331">
        <v>2</v>
      </c>
      <c r="F12" s="331">
        <v>4</v>
      </c>
      <c r="G12" s="331">
        <v>5</v>
      </c>
      <c r="H12" s="331">
        <v>6</v>
      </c>
      <c r="I12" s="331">
        <v>4</v>
      </c>
      <c r="J12" s="331">
        <v>1</v>
      </c>
      <c r="K12" s="331">
        <v>3</v>
      </c>
      <c r="L12" s="331">
        <v>0</v>
      </c>
      <c r="M12" s="331">
        <v>2</v>
      </c>
      <c r="N12" s="249"/>
    </row>
    <row r="13" spans="1:15" x14ac:dyDescent="0.25">
      <c r="A13" s="725"/>
      <c r="B13" s="340" t="s">
        <v>112</v>
      </c>
      <c r="C13" s="143">
        <f t="shared" si="3"/>
        <v>6</v>
      </c>
      <c r="D13" s="331">
        <v>0</v>
      </c>
      <c r="E13" s="331">
        <v>0</v>
      </c>
      <c r="F13" s="331">
        <v>2</v>
      </c>
      <c r="G13" s="331">
        <v>0</v>
      </c>
      <c r="H13" s="331">
        <v>1</v>
      </c>
      <c r="I13" s="331">
        <v>1</v>
      </c>
      <c r="J13" s="331">
        <v>1</v>
      </c>
      <c r="K13" s="331">
        <v>0</v>
      </c>
      <c r="L13" s="331">
        <v>1</v>
      </c>
      <c r="M13" s="331">
        <v>0</v>
      </c>
      <c r="N13" s="249"/>
    </row>
    <row r="14" spans="1:15" x14ac:dyDescent="0.25">
      <c r="A14" s="144"/>
      <c r="B14" s="144"/>
      <c r="C14" s="144"/>
      <c r="D14" s="144"/>
      <c r="E14" s="144"/>
      <c r="F14" s="144"/>
      <c r="G14" s="144"/>
      <c r="H14" s="144"/>
      <c r="I14" s="144"/>
      <c r="J14" s="144"/>
      <c r="K14" s="144"/>
    </row>
    <row r="19" spans="15:16" x14ac:dyDescent="0.25">
      <c r="O19" s="208"/>
      <c r="P19" s="208"/>
    </row>
  </sheetData>
  <mergeCells count="6">
    <mergeCell ref="A10:A13"/>
    <mergeCell ref="A4:B4"/>
    <mergeCell ref="A6:A9"/>
    <mergeCell ref="A1:K1"/>
    <mergeCell ref="A2:K2"/>
    <mergeCell ref="A3:K3"/>
  </mergeCells>
  <hyperlinks>
    <hyperlink ref="O1" location="INDEX!A1" display="Back to Index" xr:uid="{27F6F78D-7CD7-4554-B4D7-BD9C2F1665B1}"/>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03304-9E64-4868-B051-9A568393B5ED}">
  <sheetPr>
    <tabColor theme="9"/>
  </sheetPr>
  <dimension ref="A1:O44"/>
  <sheetViews>
    <sheetView zoomScaleNormal="100" workbookViewId="0">
      <selection activeCell="B37" sqref="B37"/>
    </sheetView>
  </sheetViews>
  <sheetFormatPr defaultRowHeight="15" x14ac:dyDescent="0.25"/>
  <cols>
    <col min="1" max="1" width="39.7109375" customWidth="1"/>
    <col min="2" max="2" width="24.28515625" customWidth="1"/>
    <col min="10" max="10" width="11.42578125" customWidth="1"/>
    <col min="11" max="11" width="8.7109375" style="117" customWidth="1"/>
    <col min="12" max="14" width="8.7109375" style="144" customWidth="1"/>
    <col min="15" max="15" width="12.7109375" bestFit="1" customWidth="1"/>
  </cols>
  <sheetData>
    <row r="1" spans="1:15" ht="18.75" x14ac:dyDescent="0.25">
      <c r="A1" s="563" t="s">
        <v>515</v>
      </c>
      <c r="B1" s="563"/>
      <c r="C1" s="563"/>
      <c r="D1" s="563"/>
      <c r="E1" s="563"/>
      <c r="F1" s="563"/>
      <c r="G1" s="563"/>
      <c r="H1" s="563"/>
      <c r="I1" s="563"/>
      <c r="J1" s="563"/>
      <c r="K1" s="563"/>
      <c r="L1"/>
      <c r="O1" s="222" t="s">
        <v>648</v>
      </c>
    </row>
    <row r="2" spans="1:15" ht="18.75" x14ac:dyDescent="0.25">
      <c r="A2" s="563" t="s">
        <v>1</v>
      </c>
      <c r="B2" s="563"/>
      <c r="C2" s="563"/>
      <c r="D2" s="563"/>
      <c r="E2" s="563"/>
      <c r="F2" s="563"/>
      <c r="G2" s="563"/>
      <c r="H2" s="563"/>
      <c r="I2" s="563"/>
      <c r="J2" s="563"/>
      <c r="K2" s="563"/>
      <c r="L2"/>
    </row>
    <row r="3" spans="1:15" ht="18.75" x14ac:dyDescent="0.25">
      <c r="A3" s="641" t="s">
        <v>786</v>
      </c>
      <c r="B3" s="641"/>
      <c r="C3" s="641"/>
      <c r="D3" s="641"/>
      <c r="E3" s="641"/>
      <c r="F3" s="641"/>
      <c r="G3" s="641"/>
      <c r="H3" s="641"/>
      <c r="I3" s="641"/>
      <c r="J3" s="641"/>
      <c r="K3" s="641"/>
      <c r="L3"/>
      <c r="O3" s="257"/>
    </row>
    <row r="4" spans="1:15" x14ac:dyDescent="0.25">
      <c r="A4" s="730" t="s">
        <v>516</v>
      </c>
      <c r="B4" s="731"/>
      <c r="C4" s="341" t="s">
        <v>3</v>
      </c>
      <c r="D4" s="342" t="s">
        <v>4</v>
      </c>
      <c r="E4" s="342" t="s">
        <v>5</v>
      </c>
      <c r="F4" s="342" t="s">
        <v>6</v>
      </c>
      <c r="G4" s="342" t="s">
        <v>7</v>
      </c>
      <c r="H4" s="342" t="s">
        <v>8</v>
      </c>
      <c r="I4" s="342" t="s">
        <v>9</v>
      </c>
      <c r="J4" s="342" t="s">
        <v>10</v>
      </c>
      <c r="K4" s="342" t="s">
        <v>11</v>
      </c>
      <c r="L4" s="343" t="s">
        <v>672</v>
      </c>
      <c r="M4" s="343" t="s">
        <v>750</v>
      </c>
      <c r="N4" s="240"/>
      <c r="O4" s="258"/>
    </row>
    <row r="5" spans="1:15" x14ac:dyDescent="0.25">
      <c r="A5" s="732" t="s">
        <v>453</v>
      </c>
      <c r="B5" s="344" t="s">
        <v>3</v>
      </c>
      <c r="C5" s="103">
        <f>SUM(C6:C23)</f>
        <v>480</v>
      </c>
      <c r="D5" s="103">
        <f>SUM(D6:D23)</f>
        <v>46</v>
      </c>
      <c r="E5" s="103">
        <f t="shared" ref="E5:K5" si="0">SUM(E6:E23)</f>
        <v>38</v>
      </c>
      <c r="F5" s="103">
        <f t="shared" si="0"/>
        <v>62</v>
      </c>
      <c r="G5" s="103">
        <f t="shared" si="0"/>
        <v>42</v>
      </c>
      <c r="H5" s="103">
        <f t="shared" si="0"/>
        <v>52</v>
      </c>
      <c r="I5" s="103">
        <f t="shared" si="0"/>
        <v>44</v>
      </c>
      <c r="J5" s="103">
        <f t="shared" si="0"/>
        <v>41</v>
      </c>
      <c r="K5" s="103">
        <f t="shared" si="0"/>
        <v>61</v>
      </c>
      <c r="L5" s="103">
        <f>SUM(L6:L23)</f>
        <v>49</v>
      </c>
      <c r="M5" s="103">
        <f>SUM(M6:M23)</f>
        <v>45</v>
      </c>
      <c r="N5" s="250"/>
      <c r="O5" s="259"/>
    </row>
    <row r="6" spans="1:15" x14ac:dyDescent="0.25">
      <c r="A6" s="732"/>
      <c r="B6" s="346" t="s">
        <v>517</v>
      </c>
      <c r="C6" s="69">
        <v>102</v>
      </c>
      <c r="D6" s="79">
        <v>14</v>
      </c>
      <c r="E6" s="79">
        <v>10</v>
      </c>
      <c r="F6" s="79">
        <v>15</v>
      </c>
      <c r="G6" s="79">
        <v>13</v>
      </c>
      <c r="H6" s="79">
        <v>18</v>
      </c>
      <c r="I6" s="79">
        <v>8</v>
      </c>
      <c r="J6" s="79">
        <v>10</v>
      </c>
      <c r="K6" s="79">
        <v>4</v>
      </c>
      <c r="L6" s="79">
        <v>3</v>
      </c>
      <c r="M6" s="79">
        <v>7</v>
      </c>
      <c r="N6" s="244"/>
      <c r="O6" s="257"/>
    </row>
    <row r="7" spans="1:15" x14ac:dyDescent="0.25">
      <c r="A7" s="732"/>
      <c r="B7" s="346" t="s">
        <v>518</v>
      </c>
      <c r="C7" s="69">
        <v>22</v>
      </c>
      <c r="D7" s="79">
        <v>2</v>
      </c>
      <c r="E7" s="79">
        <v>7</v>
      </c>
      <c r="F7" s="79">
        <v>3</v>
      </c>
      <c r="G7" s="79">
        <v>2</v>
      </c>
      <c r="H7" s="79">
        <v>4</v>
      </c>
      <c r="I7" s="79">
        <v>2</v>
      </c>
      <c r="J7" s="79">
        <v>1</v>
      </c>
      <c r="K7" s="79">
        <v>0</v>
      </c>
      <c r="L7" s="79">
        <v>0</v>
      </c>
      <c r="M7" s="79">
        <v>1</v>
      </c>
      <c r="N7" s="244"/>
      <c r="O7" s="257"/>
    </row>
    <row r="8" spans="1:15" x14ac:dyDescent="0.25">
      <c r="A8" s="732"/>
      <c r="B8" s="346" t="s">
        <v>519</v>
      </c>
      <c r="C8" s="69">
        <v>41</v>
      </c>
      <c r="D8" s="79">
        <v>9</v>
      </c>
      <c r="E8" s="79">
        <v>2</v>
      </c>
      <c r="F8" s="79">
        <v>6</v>
      </c>
      <c r="G8" s="79">
        <v>6</v>
      </c>
      <c r="H8" s="79">
        <v>5</v>
      </c>
      <c r="I8" s="79">
        <v>3</v>
      </c>
      <c r="J8" s="79">
        <v>2</v>
      </c>
      <c r="K8" s="79">
        <v>4</v>
      </c>
      <c r="L8" s="79">
        <v>0</v>
      </c>
      <c r="M8" s="79">
        <v>4</v>
      </c>
      <c r="N8" s="244"/>
      <c r="O8" s="257"/>
    </row>
    <row r="9" spans="1:15" x14ac:dyDescent="0.25">
      <c r="A9" s="732"/>
      <c r="B9" s="346" t="s">
        <v>664</v>
      </c>
      <c r="C9" s="69">
        <v>38</v>
      </c>
      <c r="D9" s="79">
        <v>5</v>
      </c>
      <c r="E9" s="79">
        <v>4</v>
      </c>
      <c r="F9" s="79">
        <v>4</v>
      </c>
      <c r="G9" s="79">
        <v>3</v>
      </c>
      <c r="H9" s="79">
        <v>7</v>
      </c>
      <c r="I9" s="79">
        <v>5</v>
      </c>
      <c r="J9" s="79">
        <v>3</v>
      </c>
      <c r="K9" s="79">
        <v>3</v>
      </c>
      <c r="L9" s="79">
        <v>1</v>
      </c>
      <c r="M9" s="79">
        <v>3</v>
      </c>
      <c r="N9" s="244"/>
      <c r="O9" s="257"/>
    </row>
    <row r="10" spans="1:15" ht="26.25" x14ac:dyDescent="0.25">
      <c r="A10" s="732"/>
      <c r="B10" s="346" t="s">
        <v>520</v>
      </c>
      <c r="C10" s="69">
        <v>3</v>
      </c>
      <c r="D10" s="526" t="s">
        <v>297</v>
      </c>
      <c r="E10" s="526" t="s">
        <v>297</v>
      </c>
      <c r="F10" s="526" t="s">
        <v>297</v>
      </c>
      <c r="G10" s="526" t="s">
        <v>297</v>
      </c>
      <c r="H10" s="526" t="s">
        <v>297</v>
      </c>
      <c r="I10" s="79">
        <v>1</v>
      </c>
      <c r="J10" s="79">
        <v>0</v>
      </c>
      <c r="K10" s="79">
        <v>1</v>
      </c>
      <c r="L10" s="79">
        <v>0</v>
      </c>
      <c r="M10" s="79">
        <v>1</v>
      </c>
      <c r="N10" s="244"/>
      <c r="O10" s="257"/>
    </row>
    <row r="11" spans="1:15" x14ac:dyDescent="0.25">
      <c r="A11" s="732"/>
      <c r="B11" s="346" t="s">
        <v>971</v>
      </c>
      <c r="C11" s="69">
        <v>70</v>
      </c>
      <c r="D11" s="79">
        <v>6</v>
      </c>
      <c r="E11" s="79">
        <v>7</v>
      </c>
      <c r="F11" s="79">
        <v>13</v>
      </c>
      <c r="G11" s="79">
        <v>12</v>
      </c>
      <c r="H11" s="79">
        <v>11</v>
      </c>
      <c r="I11" s="79">
        <v>9</v>
      </c>
      <c r="J11" s="79">
        <v>7</v>
      </c>
      <c r="K11" s="79">
        <v>2</v>
      </c>
      <c r="L11" s="79">
        <v>1</v>
      </c>
      <c r="M11" s="79">
        <v>2</v>
      </c>
      <c r="N11" s="244"/>
      <c r="O11" s="260"/>
    </row>
    <row r="12" spans="1:15" x14ac:dyDescent="0.25">
      <c r="A12" s="732"/>
      <c r="B12" s="346" t="s">
        <v>972</v>
      </c>
      <c r="C12" s="69">
        <f t="shared" ref="C12:C21" si="1">SUM(D12:L12)</f>
        <v>14</v>
      </c>
      <c r="D12" s="79">
        <v>5</v>
      </c>
      <c r="E12" s="79">
        <v>2</v>
      </c>
      <c r="F12" s="79">
        <v>3</v>
      </c>
      <c r="G12" s="79">
        <v>1</v>
      </c>
      <c r="H12" s="79">
        <v>0</v>
      </c>
      <c r="I12" s="79">
        <v>2</v>
      </c>
      <c r="J12" s="79">
        <v>1</v>
      </c>
      <c r="K12" s="79">
        <v>0</v>
      </c>
      <c r="L12" s="79">
        <v>0</v>
      </c>
      <c r="M12" s="79">
        <v>0</v>
      </c>
      <c r="N12" s="244"/>
      <c r="O12" s="257"/>
    </row>
    <row r="13" spans="1:15" ht="25.5" x14ac:dyDescent="0.25">
      <c r="A13" s="732"/>
      <c r="B13" s="346" t="s">
        <v>973</v>
      </c>
      <c r="C13" s="69">
        <v>22</v>
      </c>
      <c r="D13" s="79">
        <v>4</v>
      </c>
      <c r="E13" s="79">
        <v>3</v>
      </c>
      <c r="F13" s="79">
        <v>3</v>
      </c>
      <c r="G13" s="79">
        <v>2</v>
      </c>
      <c r="H13" s="79">
        <v>1</v>
      </c>
      <c r="I13" s="79">
        <v>3</v>
      </c>
      <c r="J13" s="79">
        <v>1</v>
      </c>
      <c r="K13" s="79">
        <v>1</v>
      </c>
      <c r="L13" s="79">
        <v>1</v>
      </c>
      <c r="M13" s="79">
        <v>3</v>
      </c>
      <c r="N13" s="244"/>
      <c r="O13" s="257"/>
    </row>
    <row r="14" spans="1:15" x14ac:dyDescent="0.25">
      <c r="A14" s="732"/>
      <c r="B14" s="346" t="s">
        <v>974</v>
      </c>
      <c r="C14" s="69">
        <f t="shared" si="1"/>
        <v>5</v>
      </c>
      <c r="D14" s="79">
        <v>0</v>
      </c>
      <c r="E14" s="79">
        <v>1</v>
      </c>
      <c r="F14" s="79">
        <v>2</v>
      </c>
      <c r="G14" s="79">
        <v>0</v>
      </c>
      <c r="H14" s="79">
        <v>0</v>
      </c>
      <c r="I14" s="79">
        <v>2</v>
      </c>
      <c r="J14" s="79">
        <v>0</v>
      </c>
      <c r="K14" s="79">
        <v>0</v>
      </c>
      <c r="L14" s="79">
        <v>0</v>
      </c>
      <c r="M14" s="79">
        <v>0</v>
      </c>
      <c r="N14" s="244"/>
      <c r="O14" s="256"/>
    </row>
    <row r="15" spans="1:15" ht="25.5" x14ac:dyDescent="0.25">
      <c r="A15" s="732"/>
      <c r="B15" s="346" t="s">
        <v>975</v>
      </c>
      <c r="C15" s="69">
        <v>3</v>
      </c>
      <c r="D15" s="79">
        <v>0</v>
      </c>
      <c r="E15" s="79">
        <v>0</v>
      </c>
      <c r="F15" s="79">
        <v>1</v>
      </c>
      <c r="G15" s="79">
        <v>0</v>
      </c>
      <c r="H15" s="79">
        <v>0</v>
      </c>
      <c r="I15" s="79">
        <v>1</v>
      </c>
      <c r="J15" s="79">
        <v>0</v>
      </c>
      <c r="K15" s="79">
        <v>0</v>
      </c>
      <c r="L15" s="79">
        <v>0</v>
      </c>
      <c r="M15" s="79">
        <v>1</v>
      </c>
      <c r="N15" s="244"/>
      <c r="O15" s="257"/>
    </row>
    <row r="16" spans="1:15" x14ac:dyDescent="0.25">
      <c r="A16" s="732"/>
      <c r="B16" s="346" t="s">
        <v>976</v>
      </c>
      <c r="C16" s="69">
        <f t="shared" si="1"/>
        <v>1</v>
      </c>
      <c r="D16" s="79">
        <v>0</v>
      </c>
      <c r="E16" s="79">
        <v>0</v>
      </c>
      <c r="F16" s="79">
        <v>1</v>
      </c>
      <c r="G16" s="79">
        <v>0</v>
      </c>
      <c r="H16" s="79">
        <v>0</v>
      </c>
      <c r="I16" s="79">
        <v>0</v>
      </c>
      <c r="J16" s="79">
        <v>0</v>
      </c>
      <c r="K16" s="79">
        <v>0</v>
      </c>
      <c r="L16" s="79">
        <v>0</v>
      </c>
      <c r="M16" s="79">
        <v>0</v>
      </c>
      <c r="N16" s="244"/>
      <c r="O16" s="260"/>
    </row>
    <row r="17" spans="1:15" x14ac:dyDescent="0.25">
      <c r="A17" s="732"/>
      <c r="B17" s="346" t="s">
        <v>665</v>
      </c>
      <c r="C17" s="69">
        <f t="shared" si="1"/>
        <v>0</v>
      </c>
      <c r="D17" s="79">
        <v>0</v>
      </c>
      <c r="E17" s="79">
        <v>0</v>
      </c>
      <c r="F17" s="79">
        <v>0</v>
      </c>
      <c r="G17" s="79">
        <v>0</v>
      </c>
      <c r="H17" s="79">
        <v>0</v>
      </c>
      <c r="I17" s="79">
        <v>0</v>
      </c>
      <c r="J17" s="79">
        <v>0</v>
      </c>
      <c r="K17" s="79">
        <v>0</v>
      </c>
      <c r="L17" s="79">
        <v>0</v>
      </c>
      <c r="M17" s="79">
        <v>0</v>
      </c>
      <c r="N17" s="244"/>
      <c r="O17" s="257"/>
    </row>
    <row r="18" spans="1:15" x14ac:dyDescent="0.25">
      <c r="A18" s="732"/>
      <c r="B18" s="346" t="s">
        <v>977</v>
      </c>
      <c r="C18" s="69">
        <f t="shared" si="1"/>
        <v>2</v>
      </c>
      <c r="D18" s="79">
        <v>0</v>
      </c>
      <c r="E18" s="79">
        <v>1</v>
      </c>
      <c r="F18" s="79">
        <v>0</v>
      </c>
      <c r="G18" s="79">
        <v>0</v>
      </c>
      <c r="H18" s="79">
        <v>1</v>
      </c>
      <c r="I18" s="526" t="s">
        <v>297</v>
      </c>
      <c r="J18" s="526" t="s">
        <v>297</v>
      </c>
      <c r="K18" s="526" t="s">
        <v>297</v>
      </c>
      <c r="L18" s="79">
        <v>0</v>
      </c>
      <c r="M18" s="79">
        <v>0</v>
      </c>
      <c r="N18" s="244"/>
      <c r="O18" s="257"/>
    </row>
    <row r="19" spans="1:15" x14ac:dyDescent="0.25">
      <c r="A19" s="732"/>
      <c r="B19" s="346" t="s">
        <v>521</v>
      </c>
      <c r="C19" s="69">
        <v>1</v>
      </c>
      <c r="D19" s="526" t="s">
        <v>297</v>
      </c>
      <c r="E19" s="526" t="s">
        <v>297</v>
      </c>
      <c r="F19" s="526" t="s">
        <v>297</v>
      </c>
      <c r="G19" s="526" t="s">
        <v>297</v>
      </c>
      <c r="H19" s="526" t="s">
        <v>297</v>
      </c>
      <c r="I19" s="79">
        <v>0</v>
      </c>
      <c r="J19" s="79">
        <v>0</v>
      </c>
      <c r="K19" s="79">
        <v>0</v>
      </c>
      <c r="L19" s="79">
        <v>0</v>
      </c>
      <c r="M19" s="79">
        <v>1</v>
      </c>
      <c r="N19" s="244"/>
      <c r="O19" s="259"/>
    </row>
    <row r="20" spans="1:15" x14ac:dyDescent="0.25">
      <c r="A20" s="732"/>
      <c r="B20" s="346" t="s">
        <v>522</v>
      </c>
      <c r="C20" s="69">
        <f t="shared" si="1"/>
        <v>1</v>
      </c>
      <c r="D20" s="79">
        <v>0</v>
      </c>
      <c r="E20" s="79">
        <v>1</v>
      </c>
      <c r="F20" s="79">
        <v>0</v>
      </c>
      <c r="G20" s="79">
        <v>0</v>
      </c>
      <c r="H20" s="79">
        <v>0</v>
      </c>
      <c r="I20" s="79">
        <v>0</v>
      </c>
      <c r="J20" s="79">
        <v>0</v>
      </c>
      <c r="K20" s="79">
        <v>0</v>
      </c>
      <c r="L20" s="79">
        <v>0</v>
      </c>
      <c r="M20" s="79">
        <v>0</v>
      </c>
      <c r="N20" s="244"/>
      <c r="O20" s="260"/>
    </row>
    <row r="21" spans="1:15" x14ac:dyDescent="0.25">
      <c r="A21" s="732"/>
      <c r="B21" s="346" t="s">
        <v>523</v>
      </c>
      <c r="C21" s="69">
        <f t="shared" si="1"/>
        <v>0</v>
      </c>
      <c r="D21" s="526" t="s">
        <v>297</v>
      </c>
      <c r="E21" s="526" t="s">
        <v>297</v>
      </c>
      <c r="F21" s="526" t="s">
        <v>297</v>
      </c>
      <c r="G21" s="526" t="s">
        <v>297</v>
      </c>
      <c r="H21" s="526" t="s">
        <v>297</v>
      </c>
      <c r="I21" s="79">
        <v>0</v>
      </c>
      <c r="J21" s="79">
        <v>0</v>
      </c>
      <c r="K21" s="79">
        <v>0</v>
      </c>
      <c r="L21" s="79">
        <v>0</v>
      </c>
      <c r="M21" s="79">
        <v>0</v>
      </c>
      <c r="N21" s="244"/>
      <c r="O21" s="257"/>
    </row>
    <row r="22" spans="1:15" ht="93.75" customHeight="1" x14ac:dyDescent="0.25">
      <c r="A22" s="732"/>
      <c r="B22" s="346" t="s">
        <v>524</v>
      </c>
      <c r="C22" s="69">
        <v>24</v>
      </c>
      <c r="D22" s="528">
        <v>1</v>
      </c>
      <c r="E22" s="528">
        <v>0</v>
      </c>
      <c r="F22" s="528">
        <v>7</v>
      </c>
      <c r="G22" s="528">
        <v>2</v>
      </c>
      <c r="H22" s="528">
        <v>3</v>
      </c>
      <c r="I22" s="528">
        <v>1</v>
      </c>
      <c r="J22" s="528">
        <v>5</v>
      </c>
      <c r="K22" s="528">
        <v>4</v>
      </c>
      <c r="L22" s="528">
        <v>0</v>
      </c>
      <c r="M22" s="528">
        <v>1</v>
      </c>
      <c r="N22" s="245"/>
      <c r="O22" s="257"/>
    </row>
    <row r="23" spans="1:15" ht="53.25" customHeight="1" x14ac:dyDescent="0.25">
      <c r="A23" s="732"/>
      <c r="B23" s="346" t="s">
        <v>525</v>
      </c>
      <c r="C23" s="69">
        <v>131</v>
      </c>
      <c r="D23" s="79">
        <v>0</v>
      </c>
      <c r="E23" s="79">
        <v>0</v>
      </c>
      <c r="F23" s="79">
        <v>4</v>
      </c>
      <c r="G23" s="79">
        <v>1</v>
      </c>
      <c r="H23" s="79">
        <v>2</v>
      </c>
      <c r="I23" s="79">
        <v>7</v>
      </c>
      <c r="J23" s="79">
        <v>11</v>
      </c>
      <c r="K23" s="79">
        <v>42</v>
      </c>
      <c r="L23" s="79">
        <v>43</v>
      </c>
      <c r="M23" s="79">
        <v>21</v>
      </c>
      <c r="N23" s="244"/>
      <c r="O23" s="257"/>
    </row>
    <row r="24" spans="1:15" x14ac:dyDescent="0.25">
      <c r="A24" s="732" t="s">
        <v>526</v>
      </c>
      <c r="B24" s="83" t="s">
        <v>3</v>
      </c>
      <c r="C24" s="103">
        <v>306</v>
      </c>
      <c r="D24" s="103">
        <f t="shared" ref="D24:K24" si="2">SUM(D25:D42)</f>
        <v>36</v>
      </c>
      <c r="E24" s="103">
        <f>SUM(E25:E42)</f>
        <v>27</v>
      </c>
      <c r="F24" s="103">
        <f t="shared" si="2"/>
        <v>47</v>
      </c>
      <c r="G24" s="103">
        <f t="shared" si="2"/>
        <v>32</v>
      </c>
      <c r="H24" s="103">
        <f t="shared" si="2"/>
        <v>43</v>
      </c>
      <c r="I24" s="103">
        <f t="shared" si="2"/>
        <v>30</v>
      </c>
      <c r="J24" s="103">
        <f t="shared" si="2"/>
        <v>24</v>
      </c>
      <c r="K24" s="103">
        <f t="shared" si="2"/>
        <v>27</v>
      </c>
      <c r="L24" s="103">
        <f>SUM(L25:L42)</f>
        <v>16</v>
      </c>
      <c r="M24" s="103">
        <f>SUM(M25:M42)</f>
        <v>24</v>
      </c>
      <c r="N24" s="434"/>
      <c r="O24" s="254"/>
    </row>
    <row r="25" spans="1:15" x14ac:dyDescent="0.25">
      <c r="A25" s="732"/>
      <c r="B25" s="346" t="s">
        <v>517</v>
      </c>
      <c r="C25" s="69">
        <v>83</v>
      </c>
      <c r="D25" s="79">
        <v>12</v>
      </c>
      <c r="E25" s="79">
        <v>8</v>
      </c>
      <c r="F25" s="79">
        <v>14</v>
      </c>
      <c r="G25" s="79">
        <v>11</v>
      </c>
      <c r="H25" s="79">
        <v>17</v>
      </c>
      <c r="I25" s="79">
        <v>5</v>
      </c>
      <c r="J25" s="79">
        <v>4</v>
      </c>
      <c r="K25" s="79">
        <v>4</v>
      </c>
      <c r="L25" s="79">
        <v>2</v>
      </c>
      <c r="M25" s="79">
        <v>6</v>
      </c>
      <c r="N25" s="244"/>
      <c r="O25" s="257"/>
    </row>
    <row r="26" spans="1:15" x14ac:dyDescent="0.25">
      <c r="A26" s="732"/>
      <c r="B26" s="346" t="s">
        <v>518</v>
      </c>
      <c r="C26" s="69">
        <f t="shared" ref="C26:C41" si="3">SUM(D26:L26)</f>
        <v>14</v>
      </c>
      <c r="D26" s="79">
        <v>2</v>
      </c>
      <c r="E26" s="79">
        <v>4</v>
      </c>
      <c r="F26" s="79">
        <v>2</v>
      </c>
      <c r="G26" s="79">
        <v>1</v>
      </c>
      <c r="H26" s="79">
        <v>4</v>
      </c>
      <c r="I26" s="79">
        <v>1</v>
      </c>
      <c r="J26" s="79">
        <v>0</v>
      </c>
      <c r="K26" s="79">
        <v>0</v>
      </c>
      <c r="L26" s="79">
        <v>0</v>
      </c>
      <c r="M26" s="79">
        <v>0</v>
      </c>
      <c r="N26" s="244"/>
      <c r="O26" s="257"/>
    </row>
    <row r="27" spans="1:15" x14ac:dyDescent="0.25">
      <c r="A27" s="732"/>
      <c r="B27" s="346" t="s">
        <v>519</v>
      </c>
      <c r="C27" s="69">
        <v>39</v>
      </c>
      <c r="D27" s="79">
        <v>9</v>
      </c>
      <c r="E27" s="79">
        <v>1</v>
      </c>
      <c r="F27" s="79">
        <v>6</v>
      </c>
      <c r="G27" s="79">
        <v>6</v>
      </c>
      <c r="H27" s="79">
        <v>5</v>
      </c>
      <c r="I27" s="79">
        <v>3</v>
      </c>
      <c r="J27" s="79">
        <v>2</v>
      </c>
      <c r="K27" s="79">
        <v>4</v>
      </c>
      <c r="L27" s="79">
        <v>0</v>
      </c>
      <c r="M27" s="79">
        <v>3</v>
      </c>
      <c r="N27" s="244"/>
      <c r="O27" s="257"/>
    </row>
    <row r="28" spans="1:15" x14ac:dyDescent="0.25">
      <c r="A28" s="732"/>
      <c r="B28" s="346" t="s">
        <v>664</v>
      </c>
      <c r="C28" s="69">
        <v>30</v>
      </c>
      <c r="D28" s="79">
        <v>3</v>
      </c>
      <c r="E28" s="79">
        <v>3</v>
      </c>
      <c r="F28" s="79">
        <v>3</v>
      </c>
      <c r="G28" s="79">
        <v>3</v>
      </c>
      <c r="H28" s="79">
        <v>6</v>
      </c>
      <c r="I28" s="79">
        <v>3</v>
      </c>
      <c r="J28" s="79">
        <v>2</v>
      </c>
      <c r="K28" s="79">
        <v>3</v>
      </c>
      <c r="L28" s="79">
        <v>1</v>
      </c>
      <c r="M28" s="79">
        <v>3</v>
      </c>
      <c r="N28" s="244"/>
      <c r="O28" s="257"/>
    </row>
    <row r="29" spans="1:15" ht="26.25" x14ac:dyDescent="0.25">
      <c r="A29" s="732"/>
      <c r="B29" s="346" t="s">
        <v>520</v>
      </c>
      <c r="C29" s="69">
        <f t="shared" si="3"/>
        <v>2</v>
      </c>
      <c r="D29" s="526" t="s">
        <v>297</v>
      </c>
      <c r="E29" s="526" t="s">
        <v>297</v>
      </c>
      <c r="F29" s="526" t="s">
        <v>297</v>
      </c>
      <c r="G29" s="526" t="s">
        <v>297</v>
      </c>
      <c r="H29" s="526" t="s">
        <v>297</v>
      </c>
      <c r="I29" s="79">
        <v>1</v>
      </c>
      <c r="J29" s="79">
        <v>0</v>
      </c>
      <c r="K29" s="79">
        <v>1</v>
      </c>
      <c r="L29" s="79">
        <v>0</v>
      </c>
      <c r="M29" s="79">
        <v>0</v>
      </c>
      <c r="N29" s="244"/>
      <c r="O29" s="257"/>
    </row>
    <row r="30" spans="1:15" x14ac:dyDescent="0.25">
      <c r="A30" s="732"/>
      <c r="B30" s="346" t="s">
        <v>971</v>
      </c>
      <c r="C30" s="69">
        <v>49</v>
      </c>
      <c r="D30" s="79">
        <v>5</v>
      </c>
      <c r="E30" s="79">
        <v>5</v>
      </c>
      <c r="F30" s="79">
        <v>8</v>
      </c>
      <c r="G30" s="79">
        <v>8</v>
      </c>
      <c r="H30" s="79">
        <v>9</v>
      </c>
      <c r="I30" s="79">
        <v>6</v>
      </c>
      <c r="J30" s="79">
        <v>5</v>
      </c>
      <c r="K30" s="79">
        <v>0</v>
      </c>
      <c r="L30" s="79">
        <v>1</v>
      </c>
      <c r="M30" s="79">
        <v>2</v>
      </c>
      <c r="N30" s="244"/>
      <c r="O30" s="258"/>
    </row>
    <row r="31" spans="1:15" x14ac:dyDescent="0.25">
      <c r="A31" s="732"/>
      <c r="B31" s="346" t="s">
        <v>972</v>
      </c>
      <c r="C31" s="69">
        <f t="shared" si="3"/>
        <v>9</v>
      </c>
      <c r="D31" s="79">
        <v>4</v>
      </c>
      <c r="E31" s="79">
        <v>2</v>
      </c>
      <c r="F31" s="79">
        <v>1</v>
      </c>
      <c r="G31" s="79">
        <v>0</v>
      </c>
      <c r="H31" s="79">
        <v>0</v>
      </c>
      <c r="I31" s="79">
        <v>1</v>
      </c>
      <c r="J31" s="79">
        <v>1</v>
      </c>
      <c r="K31" s="79">
        <v>0</v>
      </c>
      <c r="L31" s="79">
        <v>0</v>
      </c>
      <c r="M31" s="79">
        <v>0</v>
      </c>
      <c r="N31" s="244"/>
      <c r="O31" s="257"/>
    </row>
    <row r="32" spans="1:15" ht="25.5" x14ac:dyDescent="0.25">
      <c r="A32" s="732"/>
      <c r="B32" s="346" t="s">
        <v>973</v>
      </c>
      <c r="C32" s="69">
        <v>12</v>
      </c>
      <c r="D32" s="79">
        <v>0</v>
      </c>
      <c r="E32" s="79">
        <v>1</v>
      </c>
      <c r="F32" s="79">
        <v>2</v>
      </c>
      <c r="G32" s="79">
        <v>1</v>
      </c>
      <c r="H32" s="79">
        <v>1</v>
      </c>
      <c r="I32" s="79">
        <v>2</v>
      </c>
      <c r="J32" s="79">
        <v>0</v>
      </c>
      <c r="K32" s="79">
        <v>1</v>
      </c>
      <c r="L32" s="79">
        <v>1</v>
      </c>
      <c r="M32" s="79">
        <v>3</v>
      </c>
      <c r="N32" s="244"/>
      <c r="O32" s="257"/>
    </row>
    <row r="33" spans="1:15" x14ac:dyDescent="0.25">
      <c r="A33" s="732"/>
      <c r="B33" s="346" t="s">
        <v>974</v>
      </c>
      <c r="C33" s="69">
        <f t="shared" si="3"/>
        <v>5</v>
      </c>
      <c r="D33" s="79">
        <v>0</v>
      </c>
      <c r="E33" s="79">
        <v>1</v>
      </c>
      <c r="F33" s="79">
        <v>2</v>
      </c>
      <c r="G33" s="79">
        <v>0</v>
      </c>
      <c r="H33" s="79">
        <v>0</v>
      </c>
      <c r="I33" s="79">
        <v>2</v>
      </c>
      <c r="J33" s="79">
        <v>0</v>
      </c>
      <c r="K33" s="79">
        <v>0</v>
      </c>
      <c r="L33" s="79">
        <v>0</v>
      </c>
      <c r="M33" s="79">
        <v>0</v>
      </c>
      <c r="N33" s="244"/>
      <c r="O33" s="259"/>
    </row>
    <row r="34" spans="1:15" ht="25.5" x14ac:dyDescent="0.25">
      <c r="A34" s="732"/>
      <c r="B34" s="346" t="s">
        <v>975</v>
      </c>
      <c r="C34" s="69">
        <v>3</v>
      </c>
      <c r="D34" s="79">
        <v>0</v>
      </c>
      <c r="E34" s="79">
        <v>0</v>
      </c>
      <c r="F34" s="79">
        <v>1</v>
      </c>
      <c r="G34" s="79">
        <v>0</v>
      </c>
      <c r="H34" s="79">
        <v>0</v>
      </c>
      <c r="I34" s="79">
        <v>1</v>
      </c>
      <c r="J34" s="79">
        <v>0</v>
      </c>
      <c r="K34" s="79">
        <v>0</v>
      </c>
      <c r="L34" s="79">
        <v>0</v>
      </c>
      <c r="M34" s="79">
        <v>1</v>
      </c>
      <c r="N34" s="244"/>
      <c r="O34" s="257"/>
    </row>
    <row r="35" spans="1:15" x14ac:dyDescent="0.25">
      <c r="A35" s="732"/>
      <c r="B35" s="346" t="s">
        <v>976</v>
      </c>
      <c r="C35" s="69">
        <f t="shared" si="3"/>
        <v>1</v>
      </c>
      <c r="D35" s="79">
        <v>0</v>
      </c>
      <c r="E35" s="79">
        <v>0</v>
      </c>
      <c r="F35" s="79">
        <v>1</v>
      </c>
      <c r="G35" s="79">
        <v>0</v>
      </c>
      <c r="H35" s="79">
        <v>0</v>
      </c>
      <c r="I35" s="79">
        <v>0</v>
      </c>
      <c r="J35" s="79">
        <v>0</v>
      </c>
      <c r="K35" s="79">
        <v>0</v>
      </c>
      <c r="L35" s="79">
        <v>0</v>
      </c>
      <c r="M35" s="79">
        <v>0</v>
      </c>
      <c r="N35" s="244"/>
      <c r="O35" s="255"/>
    </row>
    <row r="36" spans="1:15" x14ac:dyDescent="0.25">
      <c r="A36" s="732"/>
      <c r="B36" s="346" t="s">
        <v>665</v>
      </c>
      <c r="C36" s="69">
        <f t="shared" si="3"/>
        <v>0</v>
      </c>
      <c r="D36" s="79">
        <v>0</v>
      </c>
      <c r="E36" s="79">
        <v>0</v>
      </c>
      <c r="F36" s="79">
        <v>0</v>
      </c>
      <c r="G36" s="79">
        <v>0</v>
      </c>
      <c r="H36" s="79">
        <v>0</v>
      </c>
      <c r="I36" s="79">
        <v>0</v>
      </c>
      <c r="J36" s="79">
        <v>0</v>
      </c>
      <c r="K36" s="79">
        <v>0</v>
      </c>
      <c r="L36" s="79">
        <v>0</v>
      </c>
      <c r="M36" s="79">
        <v>0</v>
      </c>
      <c r="N36" s="244"/>
      <c r="O36" s="259"/>
    </row>
    <row r="37" spans="1:15" x14ac:dyDescent="0.25">
      <c r="A37" s="732"/>
      <c r="B37" s="346" t="s">
        <v>977</v>
      </c>
      <c r="C37" s="69">
        <f t="shared" si="3"/>
        <v>1</v>
      </c>
      <c r="D37" s="79">
        <v>0</v>
      </c>
      <c r="E37" s="79">
        <v>1</v>
      </c>
      <c r="F37" s="79">
        <v>0</v>
      </c>
      <c r="G37" s="79">
        <v>0</v>
      </c>
      <c r="H37" s="79">
        <v>0</v>
      </c>
      <c r="I37" s="526" t="s">
        <v>297</v>
      </c>
      <c r="J37" s="526" t="s">
        <v>297</v>
      </c>
      <c r="K37" s="526" t="s">
        <v>297</v>
      </c>
      <c r="L37" s="526" t="s">
        <v>297</v>
      </c>
      <c r="M37" s="526">
        <v>0</v>
      </c>
      <c r="N37" s="441"/>
      <c r="O37" s="257"/>
    </row>
    <row r="38" spans="1:15" x14ac:dyDescent="0.25">
      <c r="A38" s="732"/>
      <c r="B38" s="346" t="s">
        <v>521</v>
      </c>
      <c r="C38" s="69">
        <v>1</v>
      </c>
      <c r="D38" s="526" t="s">
        <v>297</v>
      </c>
      <c r="E38" s="526" t="s">
        <v>297</v>
      </c>
      <c r="F38" s="526" t="s">
        <v>297</v>
      </c>
      <c r="G38" s="526" t="s">
        <v>297</v>
      </c>
      <c r="H38" s="526" t="s">
        <v>297</v>
      </c>
      <c r="I38" s="79">
        <v>0</v>
      </c>
      <c r="J38" s="79">
        <v>0</v>
      </c>
      <c r="K38" s="79">
        <v>0</v>
      </c>
      <c r="L38" s="79">
        <v>0</v>
      </c>
      <c r="M38" s="79">
        <v>1</v>
      </c>
      <c r="N38" s="244"/>
      <c r="O38" s="259"/>
    </row>
    <row r="39" spans="1:15" x14ac:dyDescent="0.25">
      <c r="A39" s="732"/>
      <c r="B39" s="346" t="s">
        <v>522</v>
      </c>
      <c r="C39" s="69">
        <f t="shared" si="3"/>
        <v>1</v>
      </c>
      <c r="D39" s="79">
        <v>0</v>
      </c>
      <c r="E39" s="79">
        <v>1</v>
      </c>
      <c r="F39" s="79">
        <v>0</v>
      </c>
      <c r="G39" s="79">
        <v>0</v>
      </c>
      <c r="H39" s="79">
        <v>0</v>
      </c>
      <c r="I39" s="79">
        <v>0</v>
      </c>
      <c r="J39" s="79">
        <v>0</v>
      </c>
      <c r="K39" s="79">
        <v>0</v>
      </c>
      <c r="L39" s="79">
        <v>0</v>
      </c>
      <c r="M39" s="79">
        <v>0</v>
      </c>
      <c r="N39" s="244"/>
      <c r="O39" s="257"/>
    </row>
    <row r="40" spans="1:15" x14ac:dyDescent="0.25">
      <c r="A40" s="732"/>
      <c r="B40" s="346" t="s">
        <v>523</v>
      </c>
      <c r="C40" s="69">
        <f t="shared" si="3"/>
        <v>0</v>
      </c>
      <c r="D40" s="526" t="s">
        <v>297</v>
      </c>
      <c r="E40" s="526" t="s">
        <v>297</v>
      </c>
      <c r="F40" s="526" t="s">
        <v>297</v>
      </c>
      <c r="G40" s="526" t="s">
        <v>297</v>
      </c>
      <c r="H40" s="526" t="s">
        <v>297</v>
      </c>
      <c r="I40" s="79">
        <v>0</v>
      </c>
      <c r="J40" s="79">
        <v>0</v>
      </c>
      <c r="K40" s="79">
        <v>0</v>
      </c>
      <c r="L40" s="79">
        <v>0</v>
      </c>
      <c r="M40" s="79">
        <v>0</v>
      </c>
      <c r="N40" s="244"/>
      <c r="O40" s="255"/>
    </row>
    <row r="41" spans="1:15" ht="103.5" customHeight="1" x14ac:dyDescent="0.25">
      <c r="A41" s="732"/>
      <c r="B41" s="346" t="s">
        <v>524</v>
      </c>
      <c r="C41" s="69">
        <f t="shared" si="3"/>
        <v>20</v>
      </c>
      <c r="D41" s="528">
        <v>1</v>
      </c>
      <c r="E41" s="528">
        <v>0</v>
      </c>
      <c r="F41" s="528">
        <v>7</v>
      </c>
      <c r="G41" s="528">
        <v>2</v>
      </c>
      <c r="H41" s="528">
        <v>1</v>
      </c>
      <c r="I41" s="528">
        <v>0</v>
      </c>
      <c r="J41" s="528">
        <v>5</v>
      </c>
      <c r="K41" s="528">
        <v>4</v>
      </c>
      <c r="L41" s="528">
        <v>0</v>
      </c>
      <c r="M41" s="528">
        <v>0</v>
      </c>
      <c r="N41" s="245"/>
      <c r="O41" s="253"/>
    </row>
    <row r="42" spans="1:15" ht="56.25" customHeight="1" x14ac:dyDescent="0.25">
      <c r="A42" s="732"/>
      <c r="B42" s="346" t="s">
        <v>525</v>
      </c>
      <c r="C42" s="69">
        <v>36</v>
      </c>
      <c r="D42" s="528">
        <v>0</v>
      </c>
      <c r="E42" s="528">
        <v>0</v>
      </c>
      <c r="F42" s="528">
        <v>0</v>
      </c>
      <c r="G42" s="528">
        <v>0</v>
      </c>
      <c r="H42" s="528">
        <v>0</v>
      </c>
      <c r="I42" s="528">
        <v>5</v>
      </c>
      <c r="J42" s="528">
        <v>5</v>
      </c>
      <c r="K42" s="528">
        <v>10</v>
      </c>
      <c r="L42" s="528">
        <v>11</v>
      </c>
      <c r="M42" s="528">
        <v>5</v>
      </c>
      <c r="N42" s="245"/>
      <c r="O42" s="255"/>
    </row>
    <row r="43" spans="1:15" x14ac:dyDescent="0.25">
      <c r="A43" s="596" t="s">
        <v>527</v>
      </c>
      <c r="B43" s="596"/>
      <c r="C43" s="596"/>
      <c r="D43" s="596"/>
      <c r="E43" s="596"/>
      <c r="F43" s="596"/>
      <c r="G43" s="596"/>
      <c r="H43" s="596"/>
      <c r="I43" s="596"/>
      <c r="J43" s="596"/>
      <c r="K43" s="233"/>
      <c r="L43" s="233"/>
      <c r="M43" s="425"/>
      <c r="N43" s="251"/>
    </row>
    <row r="44" spans="1:15" x14ac:dyDescent="0.25">
      <c r="A44" s="597" t="s">
        <v>528</v>
      </c>
      <c r="B44" s="597"/>
      <c r="C44" s="597"/>
      <c r="D44" s="597"/>
      <c r="E44" s="597"/>
      <c r="F44" s="597"/>
      <c r="G44" s="597"/>
      <c r="H44" s="597"/>
      <c r="I44" s="597"/>
      <c r="J44" s="597"/>
      <c r="K44" s="234"/>
      <c r="L44" s="234"/>
      <c r="M44" s="422"/>
      <c r="N44" s="252"/>
    </row>
  </sheetData>
  <mergeCells count="8">
    <mergeCell ref="A1:K1"/>
    <mergeCell ref="A2:K2"/>
    <mergeCell ref="A3:K3"/>
    <mergeCell ref="A43:J43"/>
    <mergeCell ref="A44:J44"/>
    <mergeCell ref="A4:B4"/>
    <mergeCell ref="A5:A23"/>
    <mergeCell ref="A24:A42"/>
  </mergeCells>
  <hyperlinks>
    <hyperlink ref="O1" location="INDEX!A1" display="Back to Index" xr:uid="{933AD139-CD22-43F3-8DEE-BDBA6C559108}"/>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D50F-A85E-47FA-86B1-A019FF5E4AA9}">
  <sheetPr>
    <tabColor theme="9"/>
  </sheetPr>
  <dimension ref="A1:N54"/>
  <sheetViews>
    <sheetView topLeftCell="A27" workbookViewId="0">
      <selection activeCell="B28" sqref="B28"/>
    </sheetView>
  </sheetViews>
  <sheetFormatPr defaultRowHeight="15" x14ac:dyDescent="0.25"/>
  <cols>
    <col min="1" max="1" width="19.28515625" customWidth="1"/>
    <col min="2" max="2" width="20.140625" customWidth="1"/>
    <col min="4" max="4" width="6.42578125" customWidth="1"/>
    <col min="5" max="6" width="6.5703125" customWidth="1"/>
    <col min="7" max="7" width="6.28515625" customWidth="1"/>
    <col min="8" max="8" width="6.42578125" customWidth="1"/>
    <col min="9" max="9" width="7.140625" customWidth="1"/>
    <col min="10" max="10" width="5.7109375" customWidth="1"/>
    <col min="11" max="11" width="6.7109375" customWidth="1"/>
    <col min="12" max="13" width="6.7109375" style="144" customWidth="1"/>
    <col min="14" max="14" width="12.7109375" bestFit="1" customWidth="1"/>
  </cols>
  <sheetData>
    <row r="1" spans="1:14" ht="18.75" x14ac:dyDescent="0.25">
      <c r="A1" s="714" t="s">
        <v>529</v>
      </c>
      <c r="B1" s="714"/>
      <c r="C1" s="714"/>
      <c r="D1" s="714"/>
      <c r="E1" s="714"/>
      <c r="F1" s="714"/>
      <c r="G1" s="714"/>
      <c r="H1" s="714"/>
      <c r="I1" s="714"/>
      <c r="J1" s="714"/>
      <c r="K1" s="714"/>
      <c r="L1"/>
      <c r="N1" s="222" t="s">
        <v>648</v>
      </c>
    </row>
    <row r="2" spans="1:14" ht="18.75" x14ac:dyDescent="0.25">
      <c r="A2" s="714" t="s">
        <v>1</v>
      </c>
      <c r="B2" s="714"/>
      <c r="C2" s="714"/>
      <c r="D2" s="714"/>
      <c r="E2" s="714"/>
      <c r="F2" s="714"/>
      <c r="G2" s="714"/>
      <c r="H2" s="714"/>
      <c r="I2" s="714"/>
      <c r="J2" s="714"/>
      <c r="K2" s="714"/>
      <c r="L2"/>
    </row>
    <row r="3" spans="1:14" ht="18.75" x14ac:dyDescent="0.25">
      <c r="A3" s="734" t="s">
        <v>785</v>
      </c>
      <c r="B3" s="734"/>
      <c r="C3" s="734"/>
      <c r="D3" s="722"/>
      <c r="E3" s="722"/>
      <c r="F3" s="722"/>
      <c r="G3" s="722"/>
      <c r="H3" s="722"/>
      <c r="I3" s="722"/>
      <c r="J3" s="722"/>
      <c r="K3" s="722"/>
      <c r="L3"/>
    </row>
    <row r="4" spans="1:14" x14ac:dyDescent="0.25">
      <c r="A4" s="347" t="s">
        <v>452</v>
      </c>
      <c r="B4" s="348" t="s">
        <v>264</v>
      </c>
      <c r="C4" s="349" t="s">
        <v>3</v>
      </c>
      <c r="D4" s="350" t="s">
        <v>4</v>
      </c>
      <c r="E4" s="350" t="s">
        <v>5</v>
      </c>
      <c r="F4" s="350" t="s">
        <v>6</v>
      </c>
      <c r="G4" s="350" t="s">
        <v>7</v>
      </c>
      <c r="H4" s="350" t="s">
        <v>8</v>
      </c>
      <c r="I4" s="350" t="s">
        <v>9</v>
      </c>
      <c r="J4" s="350" t="s">
        <v>10</v>
      </c>
      <c r="K4" s="350" t="s">
        <v>11</v>
      </c>
      <c r="L4" s="350" t="s">
        <v>672</v>
      </c>
      <c r="M4" s="350" t="s">
        <v>750</v>
      </c>
    </row>
    <row r="5" spans="1:14" ht="51.75" x14ac:dyDescent="0.25">
      <c r="A5" s="128" t="s">
        <v>526</v>
      </c>
      <c r="B5" s="128" t="s">
        <v>3</v>
      </c>
      <c r="C5" s="529">
        <f t="shared" ref="C5:M5" si="0">SUM(C6,C26,C48,C52,C53,C54)</f>
        <v>306</v>
      </c>
      <c r="D5" s="529">
        <f t="shared" si="0"/>
        <v>36</v>
      </c>
      <c r="E5" s="529">
        <f t="shared" si="0"/>
        <v>27</v>
      </c>
      <c r="F5" s="529">
        <f t="shared" si="0"/>
        <v>47</v>
      </c>
      <c r="G5" s="529">
        <f t="shared" si="0"/>
        <v>32</v>
      </c>
      <c r="H5" s="529">
        <f t="shared" si="0"/>
        <v>43</v>
      </c>
      <c r="I5" s="529">
        <f t="shared" si="0"/>
        <v>30</v>
      </c>
      <c r="J5" s="529">
        <f t="shared" si="0"/>
        <v>24</v>
      </c>
      <c r="K5" s="529">
        <f t="shared" si="0"/>
        <v>27</v>
      </c>
      <c r="L5" s="529">
        <f t="shared" si="0"/>
        <v>16</v>
      </c>
      <c r="M5" s="529">
        <f t="shared" si="0"/>
        <v>24</v>
      </c>
    </row>
    <row r="6" spans="1:14" x14ac:dyDescent="0.25">
      <c r="A6" s="712" t="s">
        <v>266</v>
      </c>
      <c r="B6" s="108" t="s">
        <v>3</v>
      </c>
      <c r="C6" s="109">
        <f>SUM(D6:M6)</f>
        <v>201</v>
      </c>
      <c r="D6" s="109">
        <f t="shared" ref="D6:L6" si="1">SUM(D7:D25)</f>
        <v>24</v>
      </c>
      <c r="E6" s="109">
        <f t="shared" si="1"/>
        <v>20</v>
      </c>
      <c r="F6" s="109">
        <f t="shared" si="1"/>
        <v>27</v>
      </c>
      <c r="G6" s="109">
        <f t="shared" si="1"/>
        <v>23</v>
      </c>
      <c r="H6" s="109">
        <f t="shared" si="1"/>
        <v>33</v>
      </c>
      <c r="I6" s="109">
        <f t="shared" si="1"/>
        <v>23</v>
      </c>
      <c r="J6" s="109">
        <f t="shared" si="1"/>
        <v>15</v>
      </c>
      <c r="K6" s="109">
        <f>SUM(K7:K25)</f>
        <v>14</v>
      </c>
      <c r="L6" s="109">
        <f t="shared" si="1"/>
        <v>10</v>
      </c>
      <c r="M6" s="109">
        <f t="shared" ref="M6" si="2">SUM(M7:M25)</f>
        <v>12</v>
      </c>
    </row>
    <row r="7" spans="1:14" x14ac:dyDescent="0.25">
      <c r="A7" s="712"/>
      <c r="B7" s="351" t="s">
        <v>978</v>
      </c>
      <c r="C7" s="109">
        <f>SUM(D7:M7)</f>
        <v>1</v>
      </c>
      <c r="D7" s="330">
        <v>0</v>
      </c>
      <c r="E7" s="330">
        <v>0</v>
      </c>
      <c r="F7" s="330">
        <v>0</v>
      </c>
      <c r="G7" s="330">
        <v>0</v>
      </c>
      <c r="H7" s="330">
        <v>0</v>
      </c>
      <c r="I7" s="330">
        <v>0</v>
      </c>
      <c r="J7" s="330">
        <v>1</v>
      </c>
      <c r="K7" s="330">
        <v>0</v>
      </c>
      <c r="L7" s="330">
        <v>0</v>
      </c>
      <c r="M7" s="330">
        <v>0</v>
      </c>
    </row>
    <row r="8" spans="1:14" x14ac:dyDescent="0.25">
      <c r="A8" s="712"/>
      <c r="B8" s="129" t="s">
        <v>454</v>
      </c>
      <c r="C8" s="109">
        <f t="shared" ref="C8:C25" si="3">SUM(D8:M8)</f>
        <v>7</v>
      </c>
      <c r="D8" s="330">
        <v>1</v>
      </c>
      <c r="E8" s="330">
        <v>0</v>
      </c>
      <c r="F8" s="330">
        <v>1</v>
      </c>
      <c r="G8" s="330">
        <v>2</v>
      </c>
      <c r="H8" s="330">
        <v>1</v>
      </c>
      <c r="I8" s="330">
        <v>0</v>
      </c>
      <c r="J8" s="330">
        <v>2</v>
      </c>
      <c r="K8" s="330">
        <v>0</v>
      </c>
      <c r="L8" s="330">
        <v>0</v>
      </c>
      <c r="M8" s="330">
        <v>0</v>
      </c>
    </row>
    <row r="9" spans="1:14" s="144" customFormat="1" x14ac:dyDescent="0.25">
      <c r="A9" s="712"/>
      <c r="B9" s="129" t="s">
        <v>969</v>
      </c>
      <c r="C9" s="109">
        <v>1</v>
      </c>
      <c r="D9" s="330">
        <v>0</v>
      </c>
      <c r="E9" s="330">
        <v>0</v>
      </c>
      <c r="F9" s="330">
        <v>0</v>
      </c>
      <c r="G9" s="330">
        <v>0</v>
      </c>
      <c r="H9" s="330">
        <v>0</v>
      </c>
      <c r="I9" s="330">
        <v>0</v>
      </c>
      <c r="J9" s="330">
        <v>0</v>
      </c>
      <c r="K9" s="330">
        <v>0</v>
      </c>
      <c r="L9" s="330">
        <v>0</v>
      </c>
      <c r="M9" s="330">
        <v>1</v>
      </c>
    </row>
    <row r="10" spans="1:14" x14ac:dyDescent="0.25">
      <c r="A10" s="712"/>
      <c r="B10" s="129" t="s">
        <v>456</v>
      </c>
      <c r="C10" s="109">
        <f t="shared" si="3"/>
        <v>2</v>
      </c>
      <c r="D10" s="330">
        <v>1</v>
      </c>
      <c r="E10" s="330">
        <v>0</v>
      </c>
      <c r="F10" s="330">
        <v>0</v>
      </c>
      <c r="G10" s="330">
        <v>1</v>
      </c>
      <c r="H10" s="330">
        <v>0</v>
      </c>
      <c r="I10" s="330">
        <v>0</v>
      </c>
      <c r="J10" s="330">
        <v>0</v>
      </c>
      <c r="K10" s="330">
        <v>0</v>
      </c>
      <c r="L10" s="330">
        <v>0</v>
      </c>
      <c r="M10" s="330">
        <v>0</v>
      </c>
    </row>
    <row r="11" spans="1:14" x14ac:dyDescent="0.25">
      <c r="A11" s="712"/>
      <c r="B11" s="129" t="s">
        <v>457</v>
      </c>
      <c r="C11" s="109">
        <f t="shared" si="3"/>
        <v>2</v>
      </c>
      <c r="D11" s="330">
        <v>1</v>
      </c>
      <c r="E11" s="330">
        <v>0</v>
      </c>
      <c r="F11" s="330">
        <v>1</v>
      </c>
      <c r="G11" s="330">
        <v>0</v>
      </c>
      <c r="H11" s="330">
        <v>0</v>
      </c>
      <c r="I11" s="330">
        <v>0</v>
      </c>
      <c r="J11" s="330">
        <v>0</v>
      </c>
      <c r="K11" s="330">
        <v>0</v>
      </c>
      <c r="L11" s="330">
        <v>0</v>
      </c>
      <c r="M11" s="330">
        <v>0</v>
      </c>
    </row>
    <row r="12" spans="1:14" x14ac:dyDescent="0.25">
      <c r="A12" s="712"/>
      <c r="B12" s="129" t="s">
        <v>458</v>
      </c>
      <c r="C12" s="109">
        <f t="shared" si="3"/>
        <v>5</v>
      </c>
      <c r="D12" s="330">
        <v>1</v>
      </c>
      <c r="E12" s="330">
        <v>1</v>
      </c>
      <c r="F12" s="330">
        <v>0</v>
      </c>
      <c r="G12" s="330">
        <v>0</v>
      </c>
      <c r="H12" s="330">
        <v>2</v>
      </c>
      <c r="I12" s="330">
        <v>0</v>
      </c>
      <c r="J12" s="330">
        <v>0</v>
      </c>
      <c r="K12" s="330">
        <v>1</v>
      </c>
      <c r="L12" s="330">
        <v>0</v>
      </c>
      <c r="M12" s="330">
        <v>0</v>
      </c>
    </row>
    <row r="13" spans="1:14" x14ac:dyDescent="0.25">
      <c r="A13" s="712"/>
      <c r="B13" s="129" t="s">
        <v>967</v>
      </c>
      <c r="C13" s="109">
        <f t="shared" si="3"/>
        <v>4</v>
      </c>
      <c r="D13" s="330">
        <v>0</v>
      </c>
      <c r="E13" s="330">
        <v>0</v>
      </c>
      <c r="F13" s="330">
        <v>1</v>
      </c>
      <c r="G13" s="330">
        <v>0</v>
      </c>
      <c r="H13" s="330">
        <v>0</v>
      </c>
      <c r="I13" s="330">
        <v>1</v>
      </c>
      <c r="J13" s="330">
        <v>2</v>
      </c>
      <c r="K13" s="330">
        <v>0</v>
      </c>
      <c r="L13" s="330">
        <v>0</v>
      </c>
      <c r="M13" s="330">
        <v>0</v>
      </c>
    </row>
    <row r="14" spans="1:14" x14ac:dyDescent="0.25">
      <c r="A14" s="712"/>
      <c r="B14" s="129" t="s">
        <v>267</v>
      </c>
      <c r="C14" s="109">
        <f t="shared" si="3"/>
        <v>9</v>
      </c>
      <c r="D14" s="330">
        <v>1</v>
      </c>
      <c r="E14" s="330">
        <v>0</v>
      </c>
      <c r="F14" s="330">
        <v>3</v>
      </c>
      <c r="G14" s="330">
        <v>2</v>
      </c>
      <c r="H14" s="330">
        <v>1</v>
      </c>
      <c r="I14" s="330">
        <v>0</v>
      </c>
      <c r="J14" s="330">
        <v>1</v>
      </c>
      <c r="K14" s="330">
        <v>0</v>
      </c>
      <c r="L14" s="330">
        <v>0</v>
      </c>
      <c r="M14" s="330">
        <v>1</v>
      </c>
    </row>
    <row r="15" spans="1:14" x14ac:dyDescent="0.25">
      <c r="A15" s="712"/>
      <c r="B15" s="129" t="s">
        <v>459</v>
      </c>
      <c r="C15" s="109">
        <f>SUM(D15:M15)</f>
        <v>12</v>
      </c>
      <c r="D15" s="330">
        <v>0</v>
      </c>
      <c r="E15" s="330">
        <v>2</v>
      </c>
      <c r="F15" s="330">
        <v>4</v>
      </c>
      <c r="G15" s="330">
        <v>0</v>
      </c>
      <c r="H15" s="330">
        <v>1</v>
      </c>
      <c r="I15" s="330">
        <v>2</v>
      </c>
      <c r="J15" s="330">
        <v>2</v>
      </c>
      <c r="K15" s="330">
        <v>1</v>
      </c>
      <c r="L15" s="330">
        <v>0</v>
      </c>
      <c r="M15" s="330">
        <v>0</v>
      </c>
    </row>
    <row r="16" spans="1:14" x14ac:dyDescent="0.25">
      <c r="A16" s="712"/>
      <c r="B16" s="129" t="s">
        <v>462</v>
      </c>
      <c r="C16" s="109">
        <f t="shared" si="3"/>
        <v>1</v>
      </c>
      <c r="D16" s="330">
        <v>0</v>
      </c>
      <c r="E16" s="330">
        <v>0</v>
      </c>
      <c r="F16" s="330">
        <v>0</v>
      </c>
      <c r="G16" s="330">
        <v>0</v>
      </c>
      <c r="H16" s="330">
        <v>0</v>
      </c>
      <c r="I16" s="330">
        <v>0</v>
      </c>
      <c r="J16" s="330">
        <v>1</v>
      </c>
      <c r="K16" s="330">
        <v>0</v>
      </c>
      <c r="L16" s="330">
        <v>0</v>
      </c>
      <c r="M16" s="330">
        <v>0</v>
      </c>
    </row>
    <row r="17" spans="1:13" x14ac:dyDescent="0.25">
      <c r="A17" s="712"/>
      <c r="B17" s="129" t="s">
        <v>268</v>
      </c>
      <c r="C17" s="109">
        <f t="shared" si="3"/>
        <v>36</v>
      </c>
      <c r="D17" s="330">
        <v>8</v>
      </c>
      <c r="E17" s="330">
        <v>9</v>
      </c>
      <c r="F17" s="330">
        <v>2</v>
      </c>
      <c r="G17" s="330">
        <v>6</v>
      </c>
      <c r="H17" s="330">
        <v>5</v>
      </c>
      <c r="I17" s="330">
        <v>2</v>
      </c>
      <c r="J17" s="330">
        <v>1</v>
      </c>
      <c r="K17" s="330">
        <v>2</v>
      </c>
      <c r="L17" s="330">
        <v>0</v>
      </c>
      <c r="M17" s="330">
        <v>1</v>
      </c>
    </row>
    <row r="18" spans="1:13" x14ac:dyDescent="0.25">
      <c r="A18" s="712"/>
      <c r="B18" s="129" t="s">
        <v>269</v>
      </c>
      <c r="C18" s="109">
        <f t="shared" si="3"/>
        <v>27</v>
      </c>
      <c r="D18" s="330">
        <v>4</v>
      </c>
      <c r="E18" s="330">
        <v>1</v>
      </c>
      <c r="F18" s="330">
        <v>5</v>
      </c>
      <c r="G18" s="330">
        <v>3</v>
      </c>
      <c r="H18" s="330">
        <v>8</v>
      </c>
      <c r="I18" s="330">
        <v>4</v>
      </c>
      <c r="J18" s="330">
        <v>0</v>
      </c>
      <c r="K18" s="330">
        <v>0</v>
      </c>
      <c r="L18" s="330">
        <v>2</v>
      </c>
      <c r="M18" s="330">
        <v>0</v>
      </c>
    </row>
    <row r="19" spans="1:13" s="144" customFormat="1" x14ac:dyDescent="0.25">
      <c r="A19" s="712"/>
      <c r="B19" s="129" t="s">
        <v>965</v>
      </c>
      <c r="C19" s="109">
        <v>1</v>
      </c>
      <c r="D19" s="330">
        <v>0</v>
      </c>
      <c r="E19" s="330">
        <v>0</v>
      </c>
      <c r="F19" s="330">
        <v>0</v>
      </c>
      <c r="G19" s="330">
        <v>0</v>
      </c>
      <c r="H19" s="330">
        <v>0</v>
      </c>
      <c r="I19" s="330">
        <v>0</v>
      </c>
      <c r="J19" s="330">
        <v>0</v>
      </c>
      <c r="K19" s="330">
        <v>0</v>
      </c>
      <c r="L19" s="330">
        <v>0</v>
      </c>
      <c r="M19" s="330">
        <v>1</v>
      </c>
    </row>
    <row r="20" spans="1:13" s="144" customFormat="1" x14ac:dyDescent="0.25">
      <c r="A20" s="712"/>
      <c r="B20" s="129" t="s">
        <v>719</v>
      </c>
      <c r="C20" s="109">
        <v>1</v>
      </c>
      <c r="D20" s="330">
        <v>0</v>
      </c>
      <c r="E20" s="330">
        <v>0</v>
      </c>
      <c r="F20" s="330">
        <v>0</v>
      </c>
      <c r="G20" s="330">
        <v>0</v>
      </c>
      <c r="H20" s="330">
        <v>0</v>
      </c>
      <c r="I20" s="330">
        <v>0</v>
      </c>
      <c r="J20" s="330">
        <v>0</v>
      </c>
      <c r="K20" s="330">
        <v>0</v>
      </c>
      <c r="L20" s="330">
        <v>1</v>
      </c>
      <c r="M20" s="330">
        <v>0</v>
      </c>
    </row>
    <row r="21" spans="1:13" x14ac:dyDescent="0.25">
      <c r="A21" s="712"/>
      <c r="B21" s="129" t="s">
        <v>463</v>
      </c>
      <c r="C21" s="109">
        <f t="shared" si="3"/>
        <v>2</v>
      </c>
      <c r="D21" s="330">
        <v>0</v>
      </c>
      <c r="E21" s="330">
        <v>1</v>
      </c>
      <c r="F21" s="330">
        <v>0</v>
      </c>
      <c r="G21" s="330">
        <v>0</v>
      </c>
      <c r="H21" s="330">
        <v>0</v>
      </c>
      <c r="I21" s="330">
        <v>1</v>
      </c>
      <c r="J21" s="330">
        <v>0</v>
      </c>
      <c r="K21" s="330">
        <v>0</v>
      </c>
      <c r="L21" s="330">
        <v>0</v>
      </c>
      <c r="M21" s="330">
        <v>0</v>
      </c>
    </row>
    <row r="22" spans="1:13" x14ac:dyDescent="0.25">
      <c r="A22" s="712"/>
      <c r="B22" s="129" t="s">
        <v>464</v>
      </c>
      <c r="C22" s="109">
        <f t="shared" si="3"/>
        <v>2</v>
      </c>
      <c r="D22" s="330">
        <v>0</v>
      </c>
      <c r="E22" s="330">
        <v>0</v>
      </c>
      <c r="F22" s="330">
        <v>0</v>
      </c>
      <c r="G22" s="330">
        <v>0</v>
      </c>
      <c r="H22" s="330">
        <v>0</v>
      </c>
      <c r="I22" s="330">
        <v>1</v>
      </c>
      <c r="J22" s="330">
        <v>0</v>
      </c>
      <c r="K22" s="330">
        <v>0</v>
      </c>
      <c r="L22" s="330">
        <v>1</v>
      </c>
      <c r="M22" s="330">
        <v>0</v>
      </c>
    </row>
    <row r="23" spans="1:13" x14ac:dyDescent="0.25">
      <c r="A23" s="712"/>
      <c r="B23" s="129" t="s">
        <v>270</v>
      </c>
      <c r="C23" s="109">
        <f t="shared" si="3"/>
        <v>77</v>
      </c>
      <c r="D23" s="330">
        <v>7</v>
      </c>
      <c r="E23" s="330">
        <v>6</v>
      </c>
      <c r="F23" s="330">
        <v>10</v>
      </c>
      <c r="G23" s="330">
        <v>8</v>
      </c>
      <c r="H23" s="330">
        <v>13</v>
      </c>
      <c r="I23" s="330">
        <v>12</v>
      </c>
      <c r="J23" s="330">
        <v>3</v>
      </c>
      <c r="K23" s="330">
        <v>7</v>
      </c>
      <c r="L23" s="330">
        <v>5</v>
      </c>
      <c r="M23" s="330">
        <v>6</v>
      </c>
    </row>
    <row r="24" spans="1:13" x14ac:dyDescent="0.25">
      <c r="A24" s="712"/>
      <c r="B24" s="129" t="s">
        <v>128</v>
      </c>
      <c r="C24" s="109">
        <f t="shared" si="3"/>
        <v>2</v>
      </c>
      <c r="D24" s="330">
        <v>0</v>
      </c>
      <c r="E24" s="330">
        <v>0</v>
      </c>
      <c r="F24" s="330">
        <v>0</v>
      </c>
      <c r="G24" s="330">
        <v>1</v>
      </c>
      <c r="H24" s="330">
        <v>0</v>
      </c>
      <c r="I24" s="330">
        <v>0</v>
      </c>
      <c r="J24" s="330">
        <v>1</v>
      </c>
      <c r="K24" s="330">
        <v>0</v>
      </c>
      <c r="L24" s="330">
        <v>0</v>
      </c>
      <c r="M24" s="330">
        <v>0</v>
      </c>
    </row>
    <row r="25" spans="1:13" x14ac:dyDescent="0.25">
      <c r="A25" s="712"/>
      <c r="B25" s="129" t="s">
        <v>112</v>
      </c>
      <c r="C25" s="109">
        <f t="shared" si="3"/>
        <v>9</v>
      </c>
      <c r="D25" s="330">
        <v>0</v>
      </c>
      <c r="E25" s="330">
        <v>0</v>
      </c>
      <c r="F25" s="330">
        <v>0</v>
      </c>
      <c r="G25" s="330">
        <v>0</v>
      </c>
      <c r="H25" s="330">
        <v>2</v>
      </c>
      <c r="I25" s="330">
        <v>0</v>
      </c>
      <c r="J25" s="330">
        <v>1</v>
      </c>
      <c r="K25" s="330">
        <v>3</v>
      </c>
      <c r="L25" s="330">
        <v>1</v>
      </c>
      <c r="M25" s="330">
        <v>2</v>
      </c>
    </row>
    <row r="26" spans="1:13" x14ac:dyDescent="0.25">
      <c r="A26" s="712" t="s">
        <v>271</v>
      </c>
      <c r="B26" s="108" t="s">
        <v>3</v>
      </c>
      <c r="C26" s="109">
        <f>SUM(C27:C47)</f>
        <v>83</v>
      </c>
      <c r="D26" s="109">
        <f>SUM(D27:D47)</f>
        <v>10</v>
      </c>
      <c r="E26" s="109">
        <f t="shared" ref="E26:J26" si="4">SUM(E27:E47)</f>
        <v>6</v>
      </c>
      <c r="F26" s="109">
        <f t="shared" si="4"/>
        <v>20</v>
      </c>
      <c r="G26" s="109">
        <f t="shared" si="4"/>
        <v>8</v>
      </c>
      <c r="H26" s="109">
        <f t="shared" si="4"/>
        <v>8</v>
      </c>
      <c r="I26" s="109">
        <f t="shared" si="4"/>
        <v>6</v>
      </c>
      <c r="J26" s="109">
        <f t="shared" si="4"/>
        <v>8</v>
      </c>
      <c r="K26" s="109">
        <f>SUM(K27:K47)</f>
        <v>8</v>
      </c>
      <c r="L26" s="109">
        <f>SUM(L27:L47)</f>
        <v>2</v>
      </c>
      <c r="M26" s="109">
        <f>SUM(M27:M47)</f>
        <v>7</v>
      </c>
    </row>
    <row r="27" spans="1:13" x14ac:dyDescent="0.25">
      <c r="A27" s="712"/>
      <c r="B27" s="129" t="s">
        <v>454</v>
      </c>
      <c r="C27" s="109">
        <f>SUM(D27:M27)</f>
        <v>4</v>
      </c>
      <c r="D27" s="330">
        <v>0</v>
      </c>
      <c r="E27" s="330">
        <v>1</v>
      </c>
      <c r="F27" s="330">
        <v>0</v>
      </c>
      <c r="G27" s="330">
        <v>1</v>
      </c>
      <c r="H27" s="330">
        <v>0</v>
      </c>
      <c r="I27" s="330">
        <v>1</v>
      </c>
      <c r="J27" s="330">
        <v>1</v>
      </c>
      <c r="K27" s="330">
        <v>0</v>
      </c>
      <c r="L27" s="330">
        <v>0</v>
      </c>
      <c r="M27" s="330">
        <v>0</v>
      </c>
    </row>
    <row r="28" spans="1:13" s="144" customFormat="1" x14ac:dyDescent="0.25">
      <c r="A28" s="712"/>
      <c r="B28" s="129" t="s">
        <v>979</v>
      </c>
      <c r="C28" s="109">
        <v>1</v>
      </c>
      <c r="D28" s="330">
        <v>0</v>
      </c>
      <c r="E28" s="330">
        <v>0</v>
      </c>
      <c r="F28" s="330">
        <v>0</v>
      </c>
      <c r="G28" s="330">
        <v>0</v>
      </c>
      <c r="H28" s="330">
        <v>0</v>
      </c>
      <c r="I28" s="330">
        <v>0</v>
      </c>
      <c r="J28" s="330">
        <v>0</v>
      </c>
      <c r="K28" s="330">
        <v>1</v>
      </c>
      <c r="L28" s="330">
        <v>0</v>
      </c>
      <c r="M28" s="330">
        <v>0</v>
      </c>
    </row>
    <row r="29" spans="1:13" x14ac:dyDescent="0.25">
      <c r="A29" s="712"/>
      <c r="B29" s="129" t="s">
        <v>455</v>
      </c>
      <c r="C29" s="109">
        <f t="shared" ref="C29:C47" si="5">SUM(D29:M29)</f>
        <v>26</v>
      </c>
      <c r="D29" s="330">
        <v>4</v>
      </c>
      <c r="E29" s="330">
        <v>2</v>
      </c>
      <c r="F29" s="330">
        <v>6</v>
      </c>
      <c r="G29" s="330">
        <v>1</v>
      </c>
      <c r="H29" s="330">
        <v>4</v>
      </c>
      <c r="I29" s="330">
        <v>2</v>
      </c>
      <c r="J29" s="330">
        <v>1</v>
      </c>
      <c r="K29" s="330">
        <v>2</v>
      </c>
      <c r="L29" s="330">
        <v>1</v>
      </c>
      <c r="M29" s="330">
        <v>3</v>
      </c>
    </row>
    <row r="30" spans="1:13" x14ac:dyDescent="0.25">
      <c r="A30" s="712"/>
      <c r="B30" s="129" t="s">
        <v>466</v>
      </c>
      <c r="C30" s="109">
        <f t="shared" si="5"/>
        <v>1</v>
      </c>
      <c r="D30" s="330">
        <v>0</v>
      </c>
      <c r="E30" s="330">
        <v>0</v>
      </c>
      <c r="F30" s="330">
        <v>0</v>
      </c>
      <c r="G30" s="330">
        <v>0</v>
      </c>
      <c r="H30" s="330">
        <v>0</v>
      </c>
      <c r="I30" s="330">
        <v>1</v>
      </c>
      <c r="J30" s="330">
        <v>0</v>
      </c>
      <c r="K30" s="330">
        <v>0</v>
      </c>
      <c r="L30" s="330">
        <v>0</v>
      </c>
      <c r="M30" s="330">
        <v>0</v>
      </c>
    </row>
    <row r="31" spans="1:13" x14ac:dyDescent="0.25">
      <c r="A31" s="712"/>
      <c r="B31" s="129" t="s">
        <v>467</v>
      </c>
      <c r="C31" s="109">
        <f t="shared" si="5"/>
        <v>1</v>
      </c>
      <c r="D31" s="330">
        <v>0</v>
      </c>
      <c r="E31" s="330">
        <v>0</v>
      </c>
      <c r="F31" s="330">
        <v>1</v>
      </c>
      <c r="G31" s="330">
        <v>0</v>
      </c>
      <c r="H31" s="330">
        <v>0</v>
      </c>
      <c r="I31" s="330">
        <v>0</v>
      </c>
      <c r="J31" s="330">
        <v>0</v>
      </c>
      <c r="K31" s="330">
        <v>0</v>
      </c>
      <c r="L31" s="330">
        <v>0</v>
      </c>
      <c r="M31" s="330">
        <v>0</v>
      </c>
    </row>
    <row r="32" spans="1:13" x14ac:dyDescent="0.25">
      <c r="A32" s="712"/>
      <c r="B32" s="129" t="s">
        <v>468</v>
      </c>
      <c r="C32" s="109">
        <f t="shared" si="5"/>
        <v>1</v>
      </c>
      <c r="D32" s="330">
        <v>0</v>
      </c>
      <c r="E32" s="330">
        <v>1</v>
      </c>
      <c r="F32" s="330">
        <v>0</v>
      </c>
      <c r="G32" s="330">
        <v>0</v>
      </c>
      <c r="H32" s="330">
        <v>0</v>
      </c>
      <c r="I32" s="330">
        <v>0</v>
      </c>
      <c r="J32" s="330">
        <v>0</v>
      </c>
      <c r="K32" s="330">
        <v>0</v>
      </c>
      <c r="L32" s="330">
        <v>0</v>
      </c>
      <c r="M32" s="330">
        <v>0</v>
      </c>
    </row>
    <row r="33" spans="1:13" x14ac:dyDescent="0.25">
      <c r="A33" s="712"/>
      <c r="B33" s="129" t="s">
        <v>470</v>
      </c>
      <c r="C33" s="109">
        <f t="shared" si="5"/>
        <v>1</v>
      </c>
      <c r="D33" s="330">
        <v>0</v>
      </c>
      <c r="E33" s="330">
        <v>0</v>
      </c>
      <c r="F33" s="330">
        <v>1</v>
      </c>
      <c r="G33" s="330">
        <v>0</v>
      </c>
      <c r="H33" s="330">
        <v>0</v>
      </c>
      <c r="I33" s="330">
        <v>0</v>
      </c>
      <c r="J33" s="330">
        <v>0</v>
      </c>
      <c r="K33" s="330">
        <v>0</v>
      </c>
      <c r="L33" s="330">
        <v>0</v>
      </c>
      <c r="M33" s="330">
        <v>0</v>
      </c>
    </row>
    <row r="34" spans="1:13" x14ac:dyDescent="0.25">
      <c r="A34" s="712"/>
      <c r="B34" s="129" t="s">
        <v>471</v>
      </c>
      <c r="C34" s="109">
        <f t="shared" si="5"/>
        <v>2</v>
      </c>
      <c r="D34" s="330">
        <v>0</v>
      </c>
      <c r="E34" s="330">
        <v>1</v>
      </c>
      <c r="F34" s="330">
        <v>0</v>
      </c>
      <c r="G34" s="330">
        <v>0</v>
      </c>
      <c r="H34" s="330">
        <v>0</v>
      </c>
      <c r="I34" s="330">
        <v>0</v>
      </c>
      <c r="J34" s="330">
        <v>0</v>
      </c>
      <c r="K34" s="330">
        <v>0</v>
      </c>
      <c r="L34" s="330">
        <v>0</v>
      </c>
      <c r="M34" s="330">
        <v>1</v>
      </c>
    </row>
    <row r="35" spans="1:13" x14ac:dyDescent="0.25">
      <c r="A35" s="712"/>
      <c r="B35" s="129" t="s">
        <v>472</v>
      </c>
      <c r="C35" s="109">
        <f t="shared" si="5"/>
        <v>2</v>
      </c>
      <c r="D35" s="330">
        <v>1</v>
      </c>
      <c r="E35" s="330">
        <v>0</v>
      </c>
      <c r="F35" s="330">
        <v>0</v>
      </c>
      <c r="G35" s="330">
        <v>1</v>
      </c>
      <c r="H35" s="330">
        <v>0</v>
      </c>
      <c r="I35" s="330">
        <v>0</v>
      </c>
      <c r="J35" s="330">
        <v>0</v>
      </c>
      <c r="K35" s="330">
        <v>0</v>
      </c>
      <c r="L35" s="330">
        <v>0</v>
      </c>
      <c r="M35" s="330">
        <v>0</v>
      </c>
    </row>
    <row r="36" spans="1:13" x14ac:dyDescent="0.25">
      <c r="A36" s="712"/>
      <c r="B36" s="129" t="s">
        <v>269</v>
      </c>
      <c r="C36" s="109">
        <f t="shared" si="5"/>
        <v>2</v>
      </c>
      <c r="D36" s="330">
        <v>0</v>
      </c>
      <c r="E36" s="330">
        <v>0</v>
      </c>
      <c r="F36" s="330">
        <v>2</v>
      </c>
      <c r="G36" s="330">
        <v>0</v>
      </c>
      <c r="H36" s="330">
        <v>0</v>
      </c>
      <c r="I36" s="330">
        <v>0</v>
      </c>
      <c r="J36" s="330">
        <v>0</v>
      </c>
      <c r="K36" s="330">
        <v>0</v>
      </c>
      <c r="L36" s="330">
        <v>0</v>
      </c>
      <c r="M36" s="330">
        <v>0</v>
      </c>
    </row>
    <row r="37" spans="1:13" x14ac:dyDescent="0.25">
      <c r="A37" s="712"/>
      <c r="B37" s="129" t="s">
        <v>473</v>
      </c>
      <c r="C37" s="109">
        <f t="shared" si="5"/>
        <v>5</v>
      </c>
      <c r="D37" s="330">
        <v>0</v>
      </c>
      <c r="E37" s="330">
        <v>0</v>
      </c>
      <c r="F37" s="330">
        <v>4</v>
      </c>
      <c r="G37" s="330">
        <v>0</v>
      </c>
      <c r="H37" s="330">
        <v>0</v>
      </c>
      <c r="I37" s="330">
        <v>0</v>
      </c>
      <c r="J37" s="330">
        <v>1</v>
      </c>
      <c r="K37" s="330">
        <v>0</v>
      </c>
      <c r="L37" s="330">
        <v>0</v>
      </c>
      <c r="M37" s="330">
        <v>0</v>
      </c>
    </row>
    <row r="38" spans="1:13" s="126" customFormat="1" x14ac:dyDescent="0.25">
      <c r="A38" s="712"/>
      <c r="B38" s="129" t="s">
        <v>489</v>
      </c>
      <c r="C38" s="109">
        <f t="shared" si="5"/>
        <v>4</v>
      </c>
      <c r="D38" s="330">
        <v>0</v>
      </c>
      <c r="E38" s="330">
        <v>0</v>
      </c>
      <c r="F38" s="330">
        <v>0</v>
      </c>
      <c r="G38" s="330">
        <v>0</v>
      </c>
      <c r="H38" s="330">
        <v>0</v>
      </c>
      <c r="I38" s="330">
        <v>0</v>
      </c>
      <c r="J38" s="330">
        <v>0</v>
      </c>
      <c r="K38" s="330">
        <v>1</v>
      </c>
      <c r="L38" s="330">
        <v>1</v>
      </c>
      <c r="M38" s="330">
        <v>2</v>
      </c>
    </row>
    <row r="39" spans="1:13" x14ac:dyDescent="0.25">
      <c r="A39" s="712"/>
      <c r="B39" s="129" t="s">
        <v>474</v>
      </c>
      <c r="C39" s="109">
        <f t="shared" si="5"/>
        <v>4</v>
      </c>
      <c r="D39" s="330">
        <v>0</v>
      </c>
      <c r="E39" s="330">
        <v>0</v>
      </c>
      <c r="F39" s="330">
        <v>2</v>
      </c>
      <c r="G39" s="330">
        <v>1</v>
      </c>
      <c r="H39" s="330">
        <v>1</v>
      </c>
      <c r="I39" s="330">
        <v>0</v>
      </c>
      <c r="J39" s="330">
        <v>0</v>
      </c>
      <c r="K39" s="330">
        <v>0</v>
      </c>
      <c r="L39" s="330">
        <v>0</v>
      </c>
      <c r="M39" s="330">
        <v>0</v>
      </c>
    </row>
    <row r="40" spans="1:13" x14ac:dyDescent="0.25">
      <c r="A40" s="712"/>
      <c r="B40" s="129" t="s">
        <v>475</v>
      </c>
      <c r="C40" s="109">
        <f t="shared" si="5"/>
        <v>1</v>
      </c>
      <c r="D40" s="330">
        <v>0</v>
      </c>
      <c r="E40" s="330">
        <v>0</v>
      </c>
      <c r="F40" s="330">
        <v>0</v>
      </c>
      <c r="G40" s="330">
        <v>0</v>
      </c>
      <c r="H40" s="330">
        <v>1</v>
      </c>
      <c r="I40" s="330">
        <v>0</v>
      </c>
      <c r="J40" s="330">
        <v>0</v>
      </c>
      <c r="K40" s="330">
        <v>0</v>
      </c>
      <c r="L40" s="330">
        <v>0</v>
      </c>
      <c r="M40" s="330">
        <v>0</v>
      </c>
    </row>
    <row r="41" spans="1:13" x14ac:dyDescent="0.25">
      <c r="A41" s="712"/>
      <c r="B41" s="129" t="s">
        <v>476</v>
      </c>
      <c r="C41" s="109">
        <f t="shared" si="5"/>
        <v>1</v>
      </c>
      <c r="D41" s="330">
        <v>0</v>
      </c>
      <c r="E41" s="330">
        <v>0</v>
      </c>
      <c r="F41" s="330">
        <v>0</v>
      </c>
      <c r="G41" s="330">
        <v>1</v>
      </c>
      <c r="H41" s="330">
        <v>0</v>
      </c>
      <c r="I41" s="330">
        <v>0</v>
      </c>
      <c r="J41" s="330">
        <v>0</v>
      </c>
      <c r="K41" s="330">
        <v>0</v>
      </c>
      <c r="L41" s="330">
        <v>0</v>
      </c>
      <c r="M41" s="330">
        <v>0</v>
      </c>
    </row>
    <row r="42" spans="1:13" x14ac:dyDescent="0.25">
      <c r="A42" s="712"/>
      <c r="B42" s="129" t="s">
        <v>477</v>
      </c>
      <c r="C42" s="109">
        <f t="shared" si="5"/>
        <v>4</v>
      </c>
      <c r="D42" s="330">
        <v>0</v>
      </c>
      <c r="E42" s="330">
        <v>0</v>
      </c>
      <c r="F42" s="330">
        <v>0</v>
      </c>
      <c r="G42" s="330">
        <v>2</v>
      </c>
      <c r="H42" s="330">
        <v>0</v>
      </c>
      <c r="I42" s="330">
        <v>0</v>
      </c>
      <c r="J42" s="330">
        <v>1</v>
      </c>
      <c r="K42" s="330">
        <v>1</v>
      </c>
      <c r="L42" s="330">
        <v>0</v>
      </c>
      <c r="M42" s="330">
        <v>0</v>
      </c>
    </row>
    <row r="43" spans="1:13" x14ac:dyDescent="0.25">
      <c r="A43" s="712"/>
      <c r="B43" s="129" t="s">
        <v>464</v>
      </c>
      <c r="C43" s="109">
        <f t="shared" si="5"/>
        <v>14</v>
      </c>
      <c r="D43" s="330">
        <v>5</v>
      </c>
      <c r="E43" s="330">
        <v>1</v>
      </c>
      <c r="F43" s="330">
        <v>3</v>
      </c>
      <c r="G43" s="330">
        <v>1</v>
      </c>
      <c r="H43" s="330">
        <v>1</v>
      </c>
      <c r="I43" s="330">
        <v>2</v>
      </c>
      <c r="J43" s="330">
        <v>0</v>
      </c>
      <c r="K43" s="330">
        <v>1</v>
      </c>
      <c r="L43" s="330">
        <v>0</v>
      </c>
      <c r="M43" s="330">
        <v>0</v>
      </c>
    </row>
    <row r="44" spans="1:13" x14ac:dyDescent="0.25">
      <c r="A44" s="712"/>
      <c r="B44" s="129" t="s">
        <v>270</v>
      </c>
      <c r="C44" s="109">
        <f t="shared" si="5"/>
        <v>1</v>
      </c>
      <c r="D44" s="330">
        <v>0</v>
      </c>
      <c r="E44" s="330">
        <v>0</v>
      </c>
      <c r="F44" s="330">
        <v>0</v>
      </c>
      <c r="G44" s="330">
        <v>0</v>
      </c>
      <c r="H44" s="330">
        <v>1</v>
      </c>
      <c r="I44" s="330">
        <v>0</v>
      </c>
      <c r="J44" s="330">
        <v>0</v>
      </c>
      <c r="K44" s="330">
        <v>0</v>
      </c>
      <c r="L44" s="330">
        <v>0</v>
      </c>
      <c r="M44" s="330">
        <v>0</v>
      </c>
    </row>
    <row r="45" spans="1:13" x14ac:dyDescent="0.25">
      <c r="A45" s="712"/>
      <c r="B45" s="129" t="s">
        <v>490</v>
      </c>
      <c r="C45" s="109">
        <f t="shared" si="5"/>
        <v>1</v>
      </c>
      <c r="D45" s="330">
        <v>0</v>
      </c>
      <c r="E45" s="330">
        <v>0</v>
      </c>
      <c r="F45" s="330">
        <v>0</v>
      </c>
      <c r="G45" s="330">
        <v>0</v>
      </c>
      <c r="H45" s="330">
        <v>0</v>
      </c>
      <c r="I45" s="330">
        <v>0</v>
      </c>
      <c r="J45" s="330">
        <v>1</v>
      </c>
      <c r="K45" s="330">
        <v>0</v>
      </c>
      <c r="L45" s="330">
        <v>0</v>
      </c>
      <c r="M45" s="330">
        <v>0</v>
      </c>
    </row>
    <row r="46" spans="1:13" x14ac:dyDescent="0.25">
      <c r="A46" s="712"/>
      <c r="B46" s="129" t="s">
        <v>128</v>
      </c>
      <c r="C46" s="109">
        <f t="shared" si="5"/>
        <v>4</v>
      </c>
      <c r="D46" s="330">
        <v>0</v>
      </c>
      <c r="E46" s="330">
        <v>0</v>
      </c>
      <c r="F46" s="330">
        <v>1</v>
      </c>
      <c r="G46" s="330">
        <v>0</v>
      </c>
      <c r="H46" s="330">
        <v>0</v>
      </c>
      <c r="I46" s="330">
        <v>0</v>
      </c>
      <c r="J46" s="330">
        <v>3</v>
      </c>
      <c r="K46" s="330">
        <v>0</v>
      </c>
      <c r="L46" s="330">
        <v>0</v>
      </c>
      <c r="M46" s="330">
        <v>0</v>
      </c>
    </row>
    <row r="47" spans="1:13" x14ac:dyDescent="0.25">
      <c r="A47" s="712"/>
      <c r="B47" s="129" t="s">
        <v>112</v>
      </c>
      <c r="C47" s="109">
        <f t="shared" si="5"/>
        <v>3</v>
      </c>
      <c r="D47" s="330">
        <v>0</v>
      </c>
      <c r="E47" s="330">
        <v>0</v>
      </c>
      <c r="F47" s="330">
        <v>0</v>
      </c>
      <c r="G47" s="330">
        <v>0</v>
      </c>
      <c r="H47" s="330">
        <v>0</v>
      </c>
      <c r="I47" s="330">
        <v>0</v>
      </c>
      <c r="J47" s="330">
        <v>0</v>
      </c>
      <c r="K47" s="330">
        <v>2</v>
      </c>
      <c r="L47" s="330">
        <v>0</v>
      </c>
      <c r="M47" s="330">
        <v>1</v>
      </c>
    </row>
    <row r="48" spans="1:13" x14ac:dyDescent="0.25">
      <c r="A48" s="733" t="s">
        <v>272</v>
      </c>
      <c r="B48" s="108" t="s">
        <v>3</v>
      </c>
      <c r="C48" s="109">
        <f>SUM(C49:C51)</f>
        <v>9</v>
      </c>
      <c r="D48" s="109">
        <f>SUM(D49:D51)</f>
        <v>2</v>
      </c>
      <c r="E48" s="109">
        <f>SUM(E49:E51)</f>
        <v>1</v>
      </c>
      <c r="F48" s="109">
        <f t="shared" ref="F48:K48" si="6">SUM(F49:F51)</f>
        <v>0</v>
      </c>
      <c r="G48" s="109">
        <f t="shared" si="6"/>
        <v>1</v>
      </c>
      <c r="H48" s="109">
        <f t="shared" si="6"/>
        <v>1</v>
      </c>
      <c r="I48" s="109">
        <f>SUM(I49:I51)</f>
        <v>1</v>
      </c>
      <c r="J48" s="109">
        <f t="shared" si="6"/>
        <v>0</v>
      </c>
      <c r="K48" s="109">
        <f t="shared" si="6"/>
        <v>2</v>
      </c>
      <c r="L48" s="109">
        <f>SUM(L49:L51)</f>
        <v>0</v>
      </c>
      <c r="M48" s="109">
        <f>SUM(M49:M51)</f>
        <v>1</v>
      </c>
    </row>
    <row r="49" spans="1:13" x14ac:dyDescent="0.25">
      <c r="A49" s="733"/>
      <c r="B49" s="129" t="s">
        <v>478</v>
      </c>
      <c r="C49" s="109">
        <f t="shared" ref="C49:C54" si="7">SUM(D49:M49)</f>
        <v>7</v>
      </c>
      <c r="D49" s="330">
        <v>2</v>
      </c>
      <c r="E49" s="330">
        <v>1</v>
      </c>
      <c r="F49" s="330">
        <v>0</v>
      </c>
      <c r="G49" s="330">
        <v>1</v>
      </c>
      <c r="H49" s="330">
        <v>1</v>
      </c>
      <c r="I49" s="330">
        <v>0</v>
      </c>
      <c r="J49" s="330">
        <v>0</v>
      </c>
      <c r="K49" s="330">
        <v>1</v>
      </c>
      <c r="L49" s="330">
        <v>0</v>
      </c>
      <c r="M49" s="330">
        <v>1</v>
      </c>
    </row>
    <row r="50" spans="1:13" x14ac:dyDescent="0.25">
      <c r="A50" s="733"/>
      <c r="B50" s="129" t="s">
        <v>479</v>
      </c>
      <c r="C50" s="109">
        <f t="shared" si="7"/>
        <v>0</v>
      </c>
      <c r="D50" s="330">
        <v>0</v>
      </c>
      <c r="E50" s="330">
        <v>0</v>
      </c>
      <c r="F50" s="330">
        <v>0</v>
      </c>
      <c r="G50" s="330">
        <v>0</v>
      </c>
      <c r="H50" s="330">
        <v>0</v>
      </c>
      <c r="I50" s="330">
        <v>0</v>
      </c>
      <c r="J50" s="330">
        <v>0</v>
      </c>
      <c r="K50" s="330">
        <v>0</v>
      </c>
      <c r="L50" s="330">
        <v>0</v>
      </c>
      <c r="M50" s="330">
        <v>0</v>
      </c>
    </row>
    <row r="51" spans="1:13" x14ac:dyDescent="0.25">
      <c r="A51" s="733"/>
      <c r="B51" s="129" t="s">
        <v>128</v>
      </c>
      <c r="C51" s="109">
        <f t="shared" si="7"/>
        <v>2</v>
      </c>
      <c r="D51" s="330">
        <v>0</v>
      </c>
      <c r="E51" s="330">
        <v>0</v>
      </c>
      <c r="F51" s="330">
        <v>0</v>
      </c>
      <c r="G51" s="330">
        <v>0</v>
      </c>
      <c r="H51" s="330">
        <v>0</v>
      </c>
      <c r="I51" s="330">
        <v>1</v>
      </c>
      <c r="J51" s="330">
        <v>0</v>
      </c>
      <c r="K51" s="330">
        <v>1</v>
      </c>
      <c r="L51" s="330">
        <v>0</v>
      </c>
      <c r="M51" s="330">
        <v>0</v>
      </c>
    </row>
    <row r="52" spans="1:13" ht="56.25" customHeight="1" x14ac:dyDescent="0.25">
      <c r="A52" s="352" t="s">
        <v>957</v>
      </c>
      <c r="B52" s="353" t="s">
        <v>3</v>
      </c>
      <c r="C52" s="109">
        <f t="shared" si="7"/>
        <v>1</v>
      </c>
      <c r="D52" s="109">
        <v>0</v>
      </c>
      <c r="E52" s="109">
        <v>0</v>
      </c>
      <c r="F52" s="109">
        <v>0</v>
      </c>
      <c r="G52" s="109">
        <v>0</v>
      </c>
      <c r="H52" s="109">
        <v>0</v>
      </c>
      <c r="I52" s="109">
        <v>0</v>
      </c>
      <c r="J52" s="109">
        <v>0</v>
      </c>
      <c r="K52" s="109">
        <v>1</v>
      </c>
      <c r="L52" s="109">
        <v>0</v>
      </c>
      <c r="M52" s="109">
        <v>0</v>
      </c>
    </row>
    <row r="53" spans="1:13" x14ac:dyDescent="0.25">
      <c r="A53" s="354" t="s">
        <v>112</v>
      </c>
      <c r="B53" s="130" t="s">
        <v>3</v>
      </c>
      <c r="C53" s="109">
        <f t="shared" si="7"/>
        <v>9</v>
      </c>
      <c r="D53" s="109">
        <v>0</v>
      </c>
      <c r="E53" s="109">
        <v>0</v>
      </c>
      <c r="F53" s="109">
        <v>0</v>
      </c>
      <c r="G53" s="109">
        <v>0</v>
      </c>
      <c r="H53" s="109">
        <v>1</v>
      </c>
      <c r="I53" s="109">
        <v>0</v>
      </c>
      <c r="J53" s="109">
        <v>0</v>
      </c>
      <c r="K53" s="109">
        <v>1</v>
      </c>
      <c r="L53" s="109">
        <v>3</v>
      </c>
      <c r="M53" s="109">
        <v>4</v>
      </c>
    </row>
    <row r="54" spans="1:13" x14ac:dyDescent="0.25">
      <c r="A54" s="355" t="s">
        <v>128</v>
      </c>
      <c r="B54" s="108" t="s">
        <v>3</v>
      </c>
      <c r="C54" s="109">
        <f t="shared" si="7"/>
        <v>3</v>
      </c>
      <c r="D54" s="109">
        <v>0</v>
      </c>
      <c r="E54" s="109">
        <v>0</v>
      </c>
      <c r="F54" s="109">
        <v>0</v>
      </c>
      <c r="G54" s="109">
        <v>0</v>
      </c>
      <c r="H54" s="109">
        <v>0</v>
      </c>
      <c r="I54" s="109">
        <v>0</v>
      </c>
      <c r="J54" s="109">
        <v>1</v>
      </c>
      <c r="K54" s="109">
        <v>1</v>
      </c>
      <c r="L54" s="109">
        <v>1</v>
      </c>
      <c r="M54" s="109">
        <v>0</v>
      </c>
    </row>
  </sheetData>
  <mergeCells count="6">
    <mergeCell ref="A48:A51"/>
    <mergeCell ref="A6:A25"/>
    <mergeCell ref="A26:A47"/>
    <mergeCell ref="A1:K1"/>
    <mergeCell ref="A2:K2"/>
    <mergeCell ref="A3:K3"/>
  </mergeCells>
  <hyperlinks>
    <hyperlink ref="N1" location="INDEX!A1" display="Back to Index" xr:uid="{020F62F9-3334-4B12-8F62-9C43B9FFEAEF}"/>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B1F11-D279-487E-AF41-C4D11A6A4824}">
  <sheetPr>
    <tabColor theme="9"/>
  </sheetPr>
  <dimension ref="A1:N15"/>
  <sheetViews>
    <sheetView zoomScale="120" zoomScaleNormal="120" workbookViewId="0">
      <selection activeCell="O10" sqref="O10"/>
    </sheetView>
  </sheetViews>
  <sheetFormatPr defaultRowHeight="15" x14ac:dyDescent="0.25"/>
  <cols>
    <col min="1" max="1" width="42.85546875" customWidth="1"/>
    <col min="3" max="3" width="7" customWidth="1"/>
    <col min="4" max="4" width="7.28515625" customWidth="1"/>
    <col min="5" max="5" width="7.42578125" customWidth="1"/>
    <col min="6" max="6" width="7.28515625" customWidth="1"/>
    <col min="7" max="7" width="7.140625" customWidth="1"/>
    <col min="8" max="8" width="6.7109375" customWidth="1"/>
    <col min="9" max="9" width="7.5703125" customWidth="1"/>
    <col min="10" max="10" width="7" customWidth="1"/>
    <col min="11" max="13" width="7" style="144" customWidth="1"/>
    <col min="14" max="14" width="12.7109375" bestFit="1" customWidth="1"/>
  </cols>
  <sheetData>
    <row r="1" spans="1:14" ht="18.75" x14ac:dyDescent="0.25">
      <c r="A1" s="735" t="s">
        <v>530</v>
      </c>
      <c r="B1" s="735"/>
      <c r="C1" s="735"/>
      <c r="D1" s="735"/>
      <c r="E1" s="735"/>
      <c r="F1" s="735"/>
      <c r="G1" s="735"/>
      <c r="H1" s="735"/>
      <c r="I1" s="735"/>
      <c r="J1" s="735"/>
      <c r="K1"/>
      <c r="N1" s="222" t="s">
        <v>648</v>
      </c>
    </row>
    <row r="2" spans="1:14" ht="18.75" x14ac:dyDescent="0.25">
      <c r="A2" s="735" t="s">
        <v>1</v>
      </c>
      <c r="B2" s="735"/>
      <c r="C2" s="735"/>
      <c r="D2" s="735"/>
      <c r="E2" s="735"/>
      <c r="F2" s="735"/>
      <c r="G2" s="735"/>
      <c r="H2" s="735"/>
      <c r="I2" s="735"/>
      <c r="J2" s="735"/>
      <c r="K2"/>
    </row>
    <row r="3" spans="1:14" ht="41.25" customHeight="1" x14ac:dyDescent="0.25">
      <c r="A3" s="736" t="s">
        <v>784</v>
      </c>
      <c r="B3" s="736"/>
      <c r="C3" s="736"/>
      <c r="D3" s="736"/>
      <c r="E3" s="736"/>
      <c r="F3" s="736"/>
      <c r="G3" s="736"/>
      <c r="H3" s="736"/>
      <c r="I3" s="736"/>
      <c r="J3" s="736"/>
      <c r="K3"/>
    </row>
    <row r="4" spans="1:14" x14ac:dyDescent="0.25">
      <c r="A4" s="63" t="s">
        <v>531</v>
      </c>
      <c r="B4" s="160" t="s">
        <v>3</v>
      </c>
      <c r="C4" s="160" t="s">
        <v>4</v>
      </c>
      <c r="D4" s="160" t="s">
        <v>5</v>
      </c>
      <c r="E4" s="160" t="s">
        <v>6</v>
      </c>
      <c r="F4" s="160" t="s">
        <v>7</v>
      </c>
      <c r="G4" s="160" t="s">
        <v>8</v>
      </c>
      <c r="H4" s="160" t="s">
        <v>9</v>
      </c>
      <c r="I4" s="160" t="s">
        <v>10</v>
      </c>
      <c r="J4" s="160" t="s">
        <v>11</v>
      </c>
      <c r="K4" s="160" t="s">
        <v>672</v>
      </c>
      <c r="L4" s="424" t="s">
        <v>750</v>
      </c>
      <c r="M4" s="236"/>
    </row>
    <row r="5" spans="1:14" ht="45.75" customHeight="1" x14ac:dyDescent="0.25">
      <c r="A5" s="356" t="s">
        <v>532</v>
      </c>
      <c r="B5" s="161">
        <f t="shared" ref="B5:B10" si="0">SUM(C5:L5)</f>
        <v>77</v>
      </c>
      <c r="C5" s="161">
        <f t="shared" ref="C5:K5" si="1">SUM(C6:C14)</f>
        <v>9</v>
      </c>
      <c r="D5" s="161">
        <f t="shared" si="1"/>
        <v>9</v>
      </c>
      <c r="E5" s="161">
        <f t="shared" si="1"/>
        <v>13</v>
      </c>
      <c r="F5" s="161">
        <f t="shared" si="1"/>
        <v>9</v>
      </c>
      <c r="G5" s="161">
        <f t="shared" si="1"/>
        <v>10</v>
      </c>
      <c r="H5" s="161">
        <f t="shared" si="1"/>
        <v>12</v>
      </c>
      <c r="I5" s="161">
        <f>SUM(I6:I14)</f>
        <v>6</v>
      </c>
      <c r="J5" s="161">
        <f t="shared" si="1"/>
        <v>2</v>
      </c>
      <c r="K5" s="161">
        <f t="shared" si="1"/>
        <v>2</v>
      </c>
      <c r="L5" s="161">
        <v>5</v>
      </c>
      <c r="M5" s="241"/>
    </row>
    <row r="6" spans="1:14" x14ac:dyDescent="0.25">
      <c r="A6" s="314" t="s">
        <v>533</v>
      </c>
      <c r="B6" s="64">
        <f t="shared" si="0"/>
        <v>4</v>
      </c>
      <c r="C6" s="276">
        <v>0</v>
      </c>
      <c r="D6" s="276">
        <v>1</v>
      </c>
      <c r="E6" s="276">
        <v>0</v>
      </c>
      <c r="F6" s="276">
        <v>0</v>
      </c>
      <c r="G6" s="276">
        <v>1</v>
      </c>
      <c r="H6" s="276">
        <v>1</v>
      </c>
      <c r="I6" s="276">
        <v>1</v>
      </c>
      <c r="J6" s="276">
        <v>0</v>
      </c>
      <c r="K6" s="276">
        <v>0</v>
      </c>
      <c r="L6" s="276">
        <v>0</v>
      </c>
      <c r="M6" s="10"/>
    </row>
    <row r="7" spans="1:14" ht="18" customHeight="1" x14ac:dyDescent="0.25">
      <c r="A7" s="357" t="s">
        <v>534</v>
      </c>
      <c r="B7" s="64">
        <f t="shared" si="0"/>
        <v>20</v>
      </c>
      <c r="C7" s="276">
        <v>2</v>
      </c>
      <c r="D7" s="276">
        <v>2</v>
      </c>
      <c r="E7" s="276">
        <v>4</v>
      </c>
      <c r="F7" s="276">
        <v>1</v>
      </c>
      <c r="G7" s="276">
        <v>4</v>
      </c>
      <c r="H7" s="276">
        <v>2</v>
      </c>
      <c r="I7" s="276">
        <v>3</v>
      </c>
      <c r="J7" s="276">
        <v>1</v>
      </c>
      <c r="K7" s="276">
        <v>0</v>
      </c>
      <c r="L7" s="276">
        <v>1</v>
      </c>
      <c r="M7" s="10"/>
    </row>
    <row r="8" spans="1:14" ht="18.75" customHeight="1" x14ac:dyDescent="0.25">
      <c r="A8" s="357" t="s">
        <v>535</v>
      </c>
      <c r="B8" s="64">
        <f t="shared" si="0"/>
        <v>19</v>
      </c>
      <c r="C8" s="276">
        <v>2</v>
      </c>
      <c r="D8" s="276">
        <v>2</v>
      </c>
      <c r="E8" s="276">
        <v>2</v>
      </c>
      <c r="F8" s="276">
        <v>4</v>
      </c>
      <c r="G8" s="276">
        <v>3</v>
      </c>
      <c r="H8" s="276">
        <v>3</v>
      </c>
      <c r="I8" s="276">
        <v>2</v>
      </c>
      <c r="J8" s="276">
        <v>0</v>
      </c>
      <c r="K8" s="276">
        <v>1</v>
      </c>
      <c r="L8" s="276">
        <v>0</v>
      </c>
      <c r="M8" s="10"/>
    </row>
    <row r="9" spans="1:14" x14ac:dyDescent="0.25">
      <c r="A9" s="314" t="s">
        <v>536</v>
      </c>
      <c r="B9" s="64">
        <f t="shared" si="0"/>
        <v>11</v>
      </c>
      <c r="C9" s="276">
        <v>0</v>
      </c>
      <c r="D9" s="276">
        <v>1</v>
      </c>
      <c r="E9" s="276">
        <v>3</v>
      </c>
      <c r="F9" s="276">
        <v>1</v>
      </c>
      <c r="G9" s="276">
        <v>0</v>
      </c>
      <c r="H9" s="276">
        <v>3</v>
      </c>
      <c r="I9" s="276">
        <v>0</v>
      </c>
      <c r="J9" s="276">
        <v>0</v>
      </c>
      <c r="K9" s="276">
        <v>0</v>
      </c>
      <c r="L9" s="276">
        <v>3</v>
      </c>
      <c r="M9" s="10"/>
    </row>
    <row r="10" spans="1:14" ht="34.5" customHeight="1" x14ac:dyDescent="0.25">
      <c r="A10" s="358" t="s">
        <v>537</v>
      </c>
      <c r="B10" s="64">
        <f t="shared" si="0"/>
        <v>13</v>
      </c>
      <c r="C10" s="286">
        <v>5</v>
      </c>
      <c r="D10" s="286">
        <v>1</v>
      </c>
      <c r="E10" s="286">
        <v>4</v>
      </c>
      <c r="F10" s="286">
        <v>2</v>
      </c>
      <c r="G10" s="286">
        <v>1</v>
      </c>
      <c r="H10" s="286">
        <v>0</v>
      </c>
      <c r="I10" s="286">
        <v>0</v>
      </c>
      <c r="J10" s="286">
        <v>0</v>
      </c>
      <c r="K10" s="286">
        <v>0</v>
      </c>
      <c r="L10" s="286">
        <v>0</v>
      </c>
      <c r="M10" s="11"/>
    </row>
    <row r="11" spans="1:14" x14ac:dyDescent="0.25">
      <c r="A11" s="314" t="s">
        <v>538</v>
      </c>
      <c r="B11" s="64">
        <f t="shared" ref="B11:B14" si="2">SUM(C11:L11)</f>
        <v>1</v>
      </c>
      <c r="C11" s="276">
        <v>0</v>
      </c>
      <c r="D11" s="276">
        <v>0</v>
      </c>
      <c r="E11" s="276">
        <v>0</v>
      </c>
      <c r="F11" s="276">
        <v>0</v>
      </c>
      <c r="G11" s="276">
        <v>0</v>
      </c>
      <c r="H11" s="276">
        <v>0</v>
      </c>
      <c r="I11" s="276">
        <v>0</v>
      </c>
      <c r="J11" s="276">
        <v>0</v>
      </c>
      <c r="K11" s="276">
        <v>1</v>
      </c>
      <c r="L11" s="276">
        <v>0</v>
      </c>
      <c r="M11" s="10"/>
    </row>
    <row r="12" spans="1:14" x14ac:dyDescent="0.25">
      <c r="A12" s="314" t="s">
        <v>738</v>
      </c>
      <c r="B12" s="64">
        <f t="shared" si="2"/>
        <v>1</v>
      </c>
      <c r="C12" s="276">
        <v>0</v>
      </c>
      <c r="D12" s="276">
        <v>0</v>
      </c>
      <c r="E12" s="276">
        <v>0</v>
      </c>
      <c r="F12" s="276">
        <v>0</v>
      </c>
      <c r="G12" s="276">
        <v>0</v>
      </c>
      <c r="H12" s="276">
        <v>1</v>
      </c>
      <c r="I12" s="276">
        <v>0</v>
      </c>
      <c r="J12" s="276">
        <v>0</v>
      </c>
      <c r="K12" s="276">
        <v>0</v>
      </c>
      <c r="L12" s="276">
        <v>0</v>
      </c>
      <c r="M12" s="10"/>
    </row>
    <row r="13" spans="1:14" x14ac:dyDescent="0.25">
      <c r="A13" s="314" t="s">
        <v>739</v>
      </c>
      <c r="B13" s="64">
        <f t="shared" si="2"/>
        <v>4</v>
      </c>
      <c r="C13" s="276">
        <v>0</v>
      </c>
      <c r="D13" s="276">
        <v>1</v>
      </c>
      <c r="E13" s="276">
        <v>0</v>
      </c>
      <c r="F13" s="276">
        <v>1</v>
      </c>
      <c r="G13" s="276">
        <v>0</v>
      </c>
      <c r="H13" s="276">
        <v>1</v>
      </c>
      <c r="I13" s="276">
        <v>0</v>
      </c>
      <c r="J13" s="276">
        <v>0</v>
      </c>
      <c r="K13" s="276">
        <v>0</v>
      </c>
      <c r="L13" s="276">
        <v>1</v>
      </c>
      <c r="M13" s="10"/>
    </row>
    <row r="14" spans="1:14" x14ac:dyDescent="0.25">
      <c r="A14" s="314" t="s">
        <v>112</v>
      </c>
      <c r="B14" s="64">
        <f t="shared" si="2"/>
        <v>4</v>
      </c>
      <c r="C14" s="276">
        <v>0</v>
      </c>
      <c r="D14" s="276">
        <v>1</v>
      </c>
      <c r="E14" s="276">
        <v>0</v>
      </c>
      <c r="F14" s="276">
        <v>0</v>
      </c>
      <c r="G14" s="276">
        <v>1</v>
      </c>
      <c r="H14" s="276">
        <v>1</v>
      </c>
      <c r="I14" s="276">
        <v>0</v>
      </c>
      <c r="J14" s="276">
        <v>1</v>
      </c>
      <c r="K14" s="276">
        <v>0</v>
      </c>
      <c r="L14" s="276">
        <v>0</v>
      </c>
      <c r="M14" s="10"/>
    </row>
    <row r="15" spans="1:14" x14ac:dyDescent="0.25">
      <c r="B15" s="208"/>
    </row>
  </sheetData>
  <mergeCells count="3">
    <mergeCell ref="A1:J1"/>
    <mergeCell ref="A2:J2"/>
    <mergeCell ref="A3:J3"/>
  </mergeCells>
  <hyperlinks>
    <hyperlink ref="N1" location="INDEX!A1" display="Back to Index" xr:uid="{4A9B10F2-F9CA-492A-B8C4-DFAB8CD8754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10198-8662-4BE2-A3DB-7D55ACE1AB69}">
  <sheetPr>
    <tabColor theme="9"/>
    <pageSetUpPr fitToPage="1"/>
  </sheetPr>
  <dimension ref="A1:T34"/>
  <sheetViews>
    <sheetView topLeftCell="A10" zoomScaleNormal="100" workbookViewId="0">
      <selection activeCell="G36" sqref="G36"/>
    </sheetView>
  </sheetViews>
  <sheetFormatPr defaultRowHeight="15" x14ac:dyDescent="0.25"/>
  <cols>
    <col min="1" max="1" width="24.28515625" customWidth="1"/>
    <col min="2" max="2" width="33.85546875" customWidth="1"/>
    <col min="3" max="3" width="5.28515625" customWidth="1"/>
    <col min="4" max="4" width="10.28515625" customWidth="1"/>
    <col min="5" max="5" width="8" customWidth="1"/>
    <col min="6" max="6" width="7.42578125" customWidth="1"/>
    <col min="7" max="7" width="9" customWidth="1"/>
    <col min="8" max="8" width="8" customWidth="1"/>
    <col min="9" max="9" width="9.140625" customWidth="1"/>
    <col min="10" max="10" width="8.7109375" style="122" bestFit="1" customWidth="1"/>
    <col min="11" max="11" width="7.140625" style="122" customWidth="1"/>
    <col min="12" max="12" width="8.28515625" style="122" bestFit="1" customWidth="1"/>
    <col min="13" max="13" width="9.42578125" customWidth="1"/>
    <col min="14" max="14" width="8.42578125" customWidth="1"/>
    <col min="15" max="15" width="9.42578125" customWidth="1"/>
    <col min="16" max="16" width="9.28515625" customWidth="1"/>
    <col min="17" max="17" width="6.85546875" customWidth="1"/>
    <col min="18" max="18" width="8.28515625" customWidth="1"/>
    <col min="20" max="20" width="12.7109375" bestFit="1" customWidth="1"/>
  </cols>
  <sheetData>
    <row r="1" spans="1:20" ht="18.75" x14ac:dyDescent="0.25">
      <c r="A1" s="555" t="s">
        <v>96</v>
      </c>
      <c r="B1" s="555"/>
      <c r="C1" s="555"/>
      <c r="D1" s="555"/>
      <c r="E1" s="555"/>
      <c r="F1" s="555"/>
      <c r="G1" s="555"/>
      <c r="H1" s="555"/>
      <c r="I1" s="555"/>
      <c r="J1" s="555"/>
      <c r="K1" s="555"/>
      <c r="L1" s="555"/>
      <c r="M1" s="555"/>
      <c r="N1" s="555"/>
      <c r="O1" s="555"/>
      <c r="P1" s="555"/>
      <c r="Q1" s="555"/>
      <c r="R1" s="555"/>
      <c r="T1" s="222" t="s">
        <v>648</v>
      </c>
    </row>
    <row r="2" spans="1:20" ht="18.75" x14ac:dyDescent="0.25">
      <c r="A2" s="555" t="s">
        <v>1</v>
      </c>
      <c r="B2" s="555"/>
      <c r="C2" s="555"/>
      <c r="D2" s="555"/>
      <c r="E2" s="555"/>
      <c r="F2" s="555"/>
      <c r="G2" s="555"/>
      <c r="H2" s="555"/>
      <c r="I2" s="555"/>
      <c r="J2" s="555"/>
      <c r="K2" s="555"/>
      <c r="L2" s="555"/>
      <c r="M2" s="555"/>
      <c r="N2" s="555"/>
      <c r="O2" s="555"/>
      <c r="P2" s="555"/>
      <c r="Q2" s="555"/>
      <c r="R2" s="555"/>
    </row>
    <row r="3" spans="1:20" ht="18.75" x14ac:dyDescent="0.3">
      <c r="A3" s="556" t="s">
        <v>753</v>
      </c>
      <c r="B3" s="556"/>
      <c r="C3" s="556"/>
      <c r="D3" s="556"/>
      <c r="E3" s="556"/>
      <c r="F3" s="556"/>
      <c r="G3" s="556"/>
      <c r="H3" s="556"/>
      <c r="I3" s="556"/>
      <c r="J3" s="556"/>
      <c r="K3" s="556"/>
      <c r="L3" s="556"/>
      <c r="M3" s="556"/>
      <c r="N3" s="556"/>
      <c r="O3" s="556"/>
      <c r="P3" s="556"/>
      <c r="Q3" s="556"/>
      <c r="R3" s="556"/>
    </row>
    <row r="4" spans="1:20" ht="33.75" customHeight="1" x14ac:dyDescent="0.25">
      <c r="A4" s="557" t="s">
        <v>97</v>
      </c>
      <c r="B4" s="557"/>
      <c r="C4" s="558" t="s">
        <v>3</v>
      </c>
      <c r="D4" s="560" t="s">
        <v>98</v>
      </c>
      <c r="E4" s="560"/>
      <c r="F4" s="560"/>
      <c r="G4" s="560" t="s">
        <v>99</v>
      </c>
      <c r="H4" s="560"/>
      <c r="I4" s="560"/>
      <c r="J4" s="561" t="s">
        <v>100</v>
      </c>
      <c r="K4" s="561"/>
      <c r="L4" s="561"/>
      <c r="M4" s="560" t="s">
        <v>101</v>
      </c>
      <c r="N4" s="560"/>
      <c r="O4" s="560"/>
      <c r="P4" s="560" t="s">
        <v>102</v>
      </c>
      <c r="Q4" s="560"/>
      <c r="R4" s="560"/>
    </row>
    <row r="5" spans="1:20" ht="64.5" x14ac:dyDescent="0.25">
      <c r="A5" s="557"/>
      <c r="B5" s="557"/>
      <c r="C5" s="559"/>
      <c r="D5" s="287" t="s">
        <v>103</v>
      </c>
      <c r="E5" s="288" t="s">
        <v>104</v>
      </c>
      <c r="F5" s="287" t="s">
        <v>105</v>
      </c>
      <c r="G5" s="287" t="s">
        <v>103</v>
      </c>
      <c r="H5" s="288" t="s">
        <v>104</v>
      </c>
      <c r="I5" s="287" t="s">
        <v>105</v>
      </c>
      <c r="J5" s="26" t="s">
        <v>103</v>
      </c>
      <c r="K5" s="27" t="s">
        <v>104</v>
      </c>
      <c r="L5" s="28" t="s">
        <v>105</v>
      </c>
      <c r="M5" s="287" t="s">
        <v>103</v>
      </c>
      <c r="N5" s="288" t="s">
        <v>104</v>
      </c>
      <c r="O5" s="287" t="s">
        <v>105</v>
      </c>
      <c r="P5" s="287" t="s">
        <v>103</v>
      </c>
      <c r="Q5" s="288" t="s">
        <v>104</v>
      </c>
      <c r="R5" s="287" t="s">
        <v>105</v>
      </c>
    </row>
    <row r="6" spans="1:20" x14ac:dyDescent="0.25">
      <c r="A6" s="289" t="s">
        <v>12</v>
      </c>
      <c r="B6" s="289" t="s">
        <v>3</v>
      </c>
      <c r="C6" s="17">
        <v>60</v>
      </c>
      <c r="D6" s="290">
        <v>2</v>
      </c>
      <c r="E6" s="290">
        <v>4</v>
      </c>
      <c r="F6" s="290">
        <v>1</v>
      </c>
      <c r="G6" s="290">
        <v>1</v>
      </c>
      <c r="H6" s="290">
        <v>0</v>
      </c>
      <c r="I6" s="290">
        <v>0</v>
      </c>
      <c r="J6" s="30">
        <v>0</v>
      </c>
      <c r="K6" s="31">
        <v>33</v>
      </c>
      <c r="L6" s="32">
        <v>2</v>
      </c>
      <c r="M6" s="290">
        <v>2</v>
      </c>
      <c r="N6" s="290">
        <v>11</v>
      </c>
      <c r="O6" s="290">
        <v>2</v>
      </c>
      <c r="P6" s="290">
        <v>0</v>
      </c>
      <c r="Q6" s="290">
        <v>0</v>
      </c>
      <c r="R6" s="290">
        <v>2</v>
      </c>
    </row>
    <row r="7" spans="1:20" x14ac:dyDescent="0.25">
      <c r="A7" s="553" t="s">
        <v>106</v>
      </c>
      <c r="B7" s="291" t="s">
        <v>107</v>
      </c>
      <c r="C7" s="17">
        <v>5</v>
      </c>
      <c r="D7" s="292">
        <v>2</v>
      </c>
      <c r="E7" s="292">
        <v>0</v>
      </c>
      <c r="F7" s="292">
        <v>0</v>
      </c>
      <c r="G7" s="292">
        <v>1</v>
      </c>
      <c r="H7" s="292">
        <v>0</v>
      </c>
      <c r="I7" s="292">
        <v>0</v>
      </c>
      <c r="J7" s="295">
        <v>0</v>
      </c>
      <c r="K7" s="295">
        <v>2</v>
      </c>
      <c r="L7" s="295">
        <v>0</v>
      </c>
      <c r="M7" s="292">
        <v>0</v>
      </c>
      <c r="N7" s="292">
        <v>0</v>
      </c>
      <c r="O7" s="292">
        <v>0</v>
      </c>
      <c r="P7" s="292">
        <v>0</v>
      </c>
      <c r="Q7" s="292">
        <v>0</v>
      </c>
      <c r="R7" s="292">
        <v>0</v>
      </c>
    </row>
    <row r="8" spans="1:20" x14ac:dyDescent="0.25">
      <c r="A8" s="553"/>
      <c r="B8" s="291" t="s">
        <v>108</v>
      </c>
      <c r="C8" s="17">
        <v>10</v>
      </c>
      <c r="D8" s="292">
        <v>0</v>
      </c>
      <c r="E8" s="292">
        <v>0</v>
      </c>
      <c r="F8" s="292">
        <v>0</v>
      </c>
      <c r="G8" s="292">
        <v>0</v>
      </c>
      <c r="H8" s="292">
        <v>0</v>
      </c>
      <c r="I8" s="292">
        <v>0</v>
      </c>
      <c r="J8" s="295">
        <v>0</v>
      </c>
      <c r="K8" s="295">
        <v>6</v>
      </c>
      <c r="L8" s="295">
        <v>0</v>
      </c>
      <c r="M8" s="292">
        <v>1</v>
      </c>
      <c r="N8" s="292">
        <v>2</v>
      </c>
      <c r="O8" s="292">
        <v>1</v>
      </c>
      <c r="P8" s="292">
        <v>0</v>
      </c>
      <c r="Q8" s="292">
        <v>0</v>
      </c>
      <c r="R8" s="292">
        <v>0</v>
      </c>
    </row>
    <row r="9" spans="1:20" x14ac:dyDescent="0.25">
      <c r="A9" s="553"/>
      <c r="B9" s="291" t="s">
        <v>109</v>
      </c>
      <c r="C9" s="17">
        <v>0</v>
      </c>
      <c r="D9" s="292">
        <v>0</v>
      </c>
      <c r="E9" s="292">
        <v>0</v>
      </c>
      <c r="F9" s="292">
        <v>0</v>
      </c>
      <c r="G9" s="292">
        <v>0</v>
      </c>
      <c r="H9" s="292">
        <v>0</v>
      </c>
      <c r="I9" s="292">
        <v>0</v>
      </c>
      <c r="J9" s="295">
        <v>0</v>
      </c>
      <c r="K9" s="295">
        <v>0</v>
      </c>
      <c r="L9" s="295">
        <v>0</v>
      </c>
      <c r="M9" s="292">
        <v>0</v>
      </c>
      <c r="N9" s="292">
        <v>0</v>
      </c>
      <c r="O9" s="292">
        <v>0</v>
      </c>
      <c r="P9" s="292">
        <v>0</v>
      </c>
      <c r="Q9" s="292">
        <v>0</v>
      </c>
      <c r="R9" s="292">
        <v>0</v>
      </c>
    </row>
    <row r="10" spans="1:20" x14ac:dyDescent="0.25">
      <c r="A10" s="553"/>
      <c r="B10" s="291" t="s">
        <v>110</v>
      </c>
      <c r="C10" s="17">
        <v>17</v>
      </c>
      <c r="D10" s="292">
        <v>0</v>
      </c>
      <c r="E10" s="292">
        <v>2</v>
      </c>
      <c r="F10" s="292">
        <v>0</v>
      </c>
      <c r="G10" s="292">
        <v>0</v>
      </c>
      <c r="H10" s="292">
        <v>0</v>
      </c>
      <c r="I10" s="292">
        <v>0</v>
      </c>
      <c r="J10" s="295">
        <v>0</v>
      </c>
      <c r="K10" s="295">
        <v>12</v>
      </c>
      <c r="L10" s="295">
        <v>0</v>
      </c>
      <c r="M10" s="292">
        <v>1</v>
      </c>
      <c r="N10" s="292">
        <v>2</v>
      </c>
      <c r="O10" s="292">
        <v>0</v>
      </c>
      <c r="P10" s="292">
        <v>0</v>
      </c>
      <c r="Q10" s="292">
        <v>0</v>
      </c>
      <c r="R10" s="292">
        <v>0</v>
      </c>
    </row>
    <row r="11" spans="1:20" x14ac:dyDescent="0.25">
      <c r="A11" s="553"/>
      <c r="B11" s="291" t="s">
        <v>111</v>
      </c>
      <c r="C11" s="17">
        <v>3</v>
      </c>
      <c r="D11" s="292">
        <v>0</v>
      </c>
      <c r="E11" s="292">
        <v>0</v>
      </c>
      <c r="F11" s="292">
        <v>0</v>
      </c>
      <c r="G11" s="292">
        <v>0</v>
      </c>
      <c r="H11" s="292">
        <v>0</v>
      </c>
      <c r="I11" s="292">
        <v>0</v>
      </c>
      <c r="J11" s="295">
        <v>0</v>
      </c>
      <c r="K11" s="295">
        <v>1</v>
      </c>
      <c r="L11" s="295">
        <v>0</v>
      </c>
      <c r="M11" s="292">
        <v>0</v>
      </c>
      <c r="N11" s="292">
        <v>2</v>
      </c>
      <c r="O11" s="292">
        <v>0</v>
      </c>
      <c r="P11" s="292">
        <v>0</v>
      </c>
      <c r="Q11" s="292">
        <v>0</v>
      </c>
      <c r="R11" s="292">
        <v>0</v>
      </c>
    </row>
    <row r="12" spans="1:20" s="144" customFormat="1" x14ac:dyDescent="0.25">
      <c r="A12" s="553"/>
      <c r="B12" s="291" t="s">
        <v>128</v>
      </c>
      <c r="C12" s="17">
        <v>0</v>
      </c>
      <c r="D12" s="292">
        <v>0</v>
      </c>
      <c r="E12" s="292">
        <v>0</v>
      </c>
      <c r="F12" s="292">
        <v>0</v>
      </c>
      <c r="G12" s="292">
        <v>0</v>
      </c>
      <c r="H12" s="292">
        <v>0</v>
      </c>
      <c r="I12" s="292">
        <v>0</v>
      </c>
      <c r="J12" s="295">
        <v>0</v>
      </c>
      <c r="K12" s="295">
        <v>0</v>
      </c>
      <c r="L12" s="295">
        <v>0</v>
      </c>
      <c r="M12" s="292">
        <v>0</v>
      </c>
      <c r="N12" s="292">
        <v>0</v>
      </c>
      <c r="O12" s="292">
        <v>0</v>
      </c>
      <c r="P12" s="292">
        <v>0</v>
      </c>
      <c r="Q12" s="292">
        <v>0</v>
      </c>
      <c r="R12" s="292">
        <v>0</v>
      </c>
    </row>
    <row r="13" spans="1:20" x14ac:dyDescent="0.25">
      <c r="A13" s="553"/>
      <c r="B13" s="293" t="s">
        <v>112</v>
      </c>
      <c r="C13" s="17">
        <v>25</v>
      </c>
      <c r="D13" s="292">
        <v>0</v>
      </c>
      <c r="E13" s="292">
        <v>2</v>
      </c>
      <c r="F13" s="292">
        <v>1</v>
      </c>
      <c r="G13" s="292">
        <v>0</v>
      </c>
      <c r="H13" s="292">
        <v>0</v>
      </c>
      <c r="I13" s="292">
        <v>0</v>
      </c>
      <c r="J13" s="295">
        <v>0</v>
      </c>
      <c r="K13" s="295">
        <v>12</v>
      </c>
      <c r="L13" s="295">
        <v>2</v>
      </c>
      <c r="M13" s="292">
        <v>0</v>
      </c>
      <c r="N13" s="292">
        <v>5</v>
      </c>
      <c r="O13" s="292">
        <v>1</v>
      </c>
      <c r="P13" s="292">
        <v>0</v>
      </c>
      <c r="Q13" s="292">
        <v>0</v>
      </c>
      <c r="R13" s="292">
        <v>2</v>
      </c>
    </row>
    <row r="14" spans="1:20" x14ac:dyDescent="0.25">
      <c r="A14" s="554" t="s">
        <v>113</v>
      </c>
      <c r="B14" s="291" t="s">
        <v>114</v>
      </c>
      <c r="C14" s="17">
        <v>0</v>
      </c>
      <c r="D14" s="292">
        <v>0</v>
      </c>
      <c r="E14" s="292">
        <v>0</v>
      </c>
      <c r="F14" s="292">
        <v>0</v>
      </c>
      <c r="G14" s="292">
        <v>0</v>
      </c>
      <c r="H14" s="292">
        <v>0</v>
      </c>
      <c r="I14" s="292">
        <v>0</v>
      </c>
      <c r="J14" s="295">
        <v>0</v>
      </c>
      <c r="K14" s="295">
        <v>0</v>
      </c>
      <c r="L14" s="295">
        <v>0</v>
      </c>
      <c r="M14" s="292">
        <v>0</v>
      </c>
      <c r="N14" s="292">
        <v>0</v>
      </c>
      <c r="O14" s="292">
        <v>0</v>
      </c>
      <c r="P14" s="292">
        <v>0</v>
      </c>
      <c r="Q14" s="292">
        <v>0</v>
      </c>
      <c r="R14" s="292">
        <v>0</v>
      </c>
    </row>
    <row r="15" spans="1:20" x14ac:dyDescent="0.25">
      <c r="A15" s="554"/>
      <c r="B15" s="291" t="s">
        <v>115</v>
      </c>
      <c r="C15" s="17">
        <v>0</v>
      </c>
      <c r="D15" s="292">
        <v>0</v>
      </c>
      <c r="E15" s="292">
        <v>0</v>
      </c>
      <c r="F15" s="292">
        <v>0</v>
      </c>
      <c r="G15" s="292">
        <v>0</v>
      </c>
      <c r="H15" s="292">
        <v>0</v>
      </c>
      <c r="I15" s="292">
        <v>0</v>
      </c>
      <c r="J15" s="295">
        <v>0</v>
      </c>
      <c r="K15" s="295">
        <v>0</v>
      </c>
      <c r="L15" s="295">
        <v>0</v>
      </c>
      <c r="M15" s="292">
        <v>0</v>
      </c>
      <c r="N15" s="292">
        <v>0</v>
      </c>
      <c r="O15" s="292">
        <v>0</v>
      </c>
      <c r="P15" s="292">
        <v>0</v>
      </c>
      <c r="Q15" s="292">
        <v>0</v>
      </c>
      <c r="R15" s="292">
        <v>0</v>
      </c>
    </row>
    <row r="16" spans="1:20" x14ac:dyDescent="0.25">
      <c r="A16" s="554"/>
      <c r="B16" s="291" t="s">
        <v>116</v>
      </c>
      <c r="C16" s="17">
        <v>24</v>
      </c>
      <c r="D16" s="292">
        <v>0</v>
      </c>
      <c r="E16" s="292">
        <v>1</v>
      </c>
      <c r="F16" s="292">
        <v>0</v>
      </c>
      <c r="G16" s="292">
        <v>0</v>
      </c>
      <c r="H16" s="292">
        <v>0</v>
      </c>
      <c r="I16" s="292">
        <v>0</v>
      </c>
      <c r="J16" s="295">
        <v>0</v>
      </c>
      <c r="K16" s="295">
        <v>18</v>
      </c>
      <c r="L16" s="295">
        <v>0</v>
      </c>
      <c r="M16" s="292">
        <v>2</v>
      </c>
      <c r="N16" s="292">
        <v>3</v>
      </c>
      <c r="O16" s="292">
        <v>0</v>
      </c>
      <c r="P16" s="292">
        <v>0</v>
      </c>
      <c r="Q16" s="292">
        <v>0</v>
      </c>
      <c r="R16" s="292">
        <v>0</v>
      </c>
    </row>
    <row r="17" spans="1:19" x14ac:dyDescent="0.25">
      <c r="A17" s="554"/>
      <c r="B17" s="291" t="s">
        <v>117</v>
      </c>
      <c r="C17" s="17">
        <v>3</v>
      </c>
      <c r="D17" s="292">
        <v>0</v>
      </c>
      <c r="E17" s="292">
        <v>1</v>
      </c>
      <c r="F17" s="292">
        <v>0</v>
      </c>
      <c r="G17" s="292">
        <v>0</v>
      </c>
      <c r="H17" s="292">
        <v>0</v>
      </c>
      <c r="I17" s="292">
        <v>0</v>
      </c>
      <c r="J17" s="295">
        <v>0</v>
      </c>
      <c r="K17" s="295">
        <v>0</v>
      </c>
      <c r="L17" s="295">
        <v>0</v>
      </c>
      <c r="M17" s="292">
        <v>0</v>
      </c>
      <c r="N17" s="292">
        <v>2</v>
      </c>
      <c r="O17" s="292">
        <v>0</v>
      </c>
      <c r="P17" s="292">
        <v>0</v>
      </c>
      <c r="Q17" s="292">
        <v>0</v>
      </c>
      <c r="R17" s="292">
        <v>0</v>
      </c>
    </row>
    <row r="18" spans="1:19" x14ac:dyDescent="0.25">
      <c r="A18" s="554"/>
      <c r="B18" s="291" t="s">
        <v>118</v>
      </c>
      <c r="C18" s="17">
        <v>0</v>
      </c>
      <c r="D18" s="292">
        <v>0</v>
      </c>
      <c r="E18" s="292">
        <v>0</v>
      </c>
      <c r="F18" s="292">
        <v>0</v>
      </c>
      <c r="G18" s="292">
        <v>0</v>
      </c>
      <c r="H18" s="292">
        <v>0</v>
      </c>
      <c r="I18" s="292">
        <v>0</v>
      </c>
      <c r="J18" s="295">
        <v>0</v>
      </c>
      <c r="K18" s="295">
        <v>0</v>
      </c>
      <c r="L18" s="295">
        <v>0</v>
      </c>
      <c r="M18" s="292">
        <v>0</v>
      </c>
      <c r="N18" s="292">
        <v>0</v>
      </c>
      <c r="O18" s="292">
        <v>0</v>
      </c>
      <c r="P18" s="292">
        <v>0</v>
      </c>
      <c r="Q18" s="292">
        <v>0</v>
      </c>
      <c r="R18" s="292">
        <v>0</v>
      </c>
    </row>
    <row r="19" spans="1:19" x14ac:dyDescent="0.25">
      <c r="A19" s="554"/>
      <c r="B19" s="291" t="s">
        <v>119</v>
      </c>
      <c r="C19" s="17">
        <v>0</v>
      </c>
      <c r="D19" s="292">
        <v>0</v>
      </c>
      <c r="E19" s="292">
        <v>0</v>
      </c>
      <c r="F19" s="292">
        <v>0</v>
      </c>
      <c r="G19" s="292">
        <v>0</v>
      </c>
      <c r="H19" s="292">
        <v>0</v>
      </c>
      <c r="I19" s="292">
        <v>0</v>
      </c>
      <c r="J19" s="295">
        <v>0</v>
      </c>
      <c r="K19" s="295">
        <v>0</v>
      </c>
      <c r="L19" s="295">
        <v>0</v>
      </c>
      <c r="M19" s="292">
        <v>0</v>
      </c>
      <c r="N19" s="292">
        <v>0</v>
      </c>
      <c r="O19" s="292">
        <v>0</v>
      </c>
      <c r="P19" s="292">
        <v>0</v>
      </c>
      <c r="Q19" s="292">
        <v>0</v>
      </c>
      <c r="R19" s="292">
        <v>0</v>
      </c>
    </row>
    <row r="20" spans="1:19" x14ac:dyDescent="0.25">
      <c r="A20" s="554"/>
      <c r="B20" s="291" t="s">
        <v>120</v>
      </c>
      <c r="C20" s="17">
        <v>0</v>
      </c>
      <c r="D20" s="292">
        <v>0</v>
      </c>
      <c r="E20" s="292">
        <v>0</v>
      </c>
      <c r="F20" s="292">
        <v>0</v>
      </c>
      <c r="G20" s="292">
        <v>0</v>
      </c>
      <c r="H20" s="292">
        <v>0</v>
      </c>
      <c r="I20" s="292">
        <v>0</v>
      </c>
      <c r="J20" s="295">
        <v>0</v>
      </c>
      <c r="K20" s="295">
        <v>0</v>
      </c>
      <c r="L20" s="295">
        <v>0</v>
      </c>
      <c r="M20" s="292">
        <v>0</v>
      </c>
      <c r="N20" s="292">
        <v>0</v>
      </c>
      <c r="O20" s="292">
        <v>0</v>
      </c>
      <c r="P20" s="292">
        <v>0</v>
      </c>
      <c r="Q20" s="292">
        <v>0</v>
      </c>
      <c r="R20" s="292">
        <v>0</v>
      </c>
    </row>
    <row r="21" spans="1:19" x14ac:dyDescent="0.25">
      <c r="A21" s="554"/>
      <c r="B21" s="291" t="s">
        <v>121</v>
      </c>
      <c r="C21" s="17">
        <v>0</v>
      </c>
      <c r="D21" s="292">
        <v>0</v>
      </c>
      <c r="E21" s="292">
        <v>0</v>
      </c>
      <c r="F21" s="292">
        <v>0</v>
      </c>
      <c r="G21" s="292">
        <v>0</v>
      </c>
      <c r="H21" s="292">
        <v>0</v>
      </c>
      <c r="I21" s="292">
        <v>0</v>
      </c>
      <c r="J21" s="295">
        <v>0</v>
      </c>
      <c r="K21" s="295">
        <v>0</v>
      </c>
      <c r="L21" s="295">
        <v>0</v>
      </c>
      <c r="M21" s="292">
        <v>0</v>
      </c>
      <c r="N21" s="292">
        <v>0</v>
      </c>
      <c r="O21" s="292">
        <v>0</v>
      </c>
      <c r="P21" s="292">
        <v>0</v>
      </c>
      <c r="Q21" s="292">
        <v>0</v>
      </c>
      <c r="R21" s="292">
        <v>0</v>
      </c>
    </row>
    <row r="22" spans="1:19" x14ac:dyDescent="0.25">
      <c r="A22" s="554"/>
      <c r="B22" s="291" t="s">
        <v>122</v>
      </c>
      <c r="C22" s="17">
        <v>0</v>
      </c>
      <c r="D22" s="292">
        <v>0</v>
      </c>
      <c r="E22" s="292">
        <v>0</v>
      </c>
      <c r="F22" s="292">
        <v>0</v>
      </c>
      <c r="G22" s="292">
        <v>0</v>
      </c>
      <c r="H22" s="292">
        <v>0</v>
      </c>
      <c r="I22" s="292">
        <v>0</v>
      </c>
      <c r="J22" s="295">
        <v>0</v>
      </c>
      <c r="K22" s="295">
        <v>0</v>
      </c>
      <c r="L22" s="295">
        <v>0</v>
      </c>
      <c r="M22" s="292">
        <v>0</v>
      </c>
      <c r="N22" s="292">
        <v>0</v>
      </c>
      <c r="O22" s="292">
        <v>0</v>
      </c>
      <c r="P22" s="292">
        <v>0</v>
      </c>
      <c r="Q22" s="292">
        <v>0</v>
      </c>
      <c r="R22" s="292">
        <v>0</v>
      </c>
    </row>
    <row r="23" spans="1:19" x14ac:dyDescent="0.25">
      <c r="A23" s="554"/>
      <c r="B23" s="291" t="s">
        <v>123</v>
      </c>
      <c r="C23" s="17">
        <v>4</v>
      </c>
      <c r="D23" s="292">
        <v>2</v>
      </c>
      <c r="E23" s="292">
        <v>0</v>
      </c>
      <c r="F23" s="292">
        <v>0</v>
      </c>
      <c r="G23" s="292">
        <v>1</v>
      </c>
      <c r="H23" s="292">
        <v>0</v>
      </c>
      <c r="I23" s="292">
        <v>0</v>
      </c>
      <c r="J23" s="295">
        <v>0</v>
      </c>
      <c r="K23" s="295">
        <v>1</v>
      </c>
      <c r="L23" s="295">
        <v>0</v>
      </c>
      <c r="M23" s="292">
        <v>0</v>
      </c>
      <c r="N23" s="292">
        <v>0</v>
      </c>
      <c r="O23" s="292">
        <v>0</v>
      </c>
      <c r="P23" s="292">
        <v>0</v>
      </c>
      <c r="Q23" s="292">
        <v>0</v>
      </c>
      <c r="R23" s="292">
        <v>0</v>
      </c>
    </row>
    <row r="24" spans="1:19" x14ac:dyDescent="0.25">
      <c r="A24" s="554"/>
      <c r="B24" s="291" t="s">
        <v>124</v>
      </c>
      <c r="C24" s="17">
        <v>1</v>
      </c>
      <c r="D24" s="292">
        <v>0</v>
      </c>
      <c r="E24" s="292">
        <v>0</v>
      </c>
      <c r="F24" s="292">
        <v>0</v>
      </c>
      <c r="G24" s="292">
        <v>0</v>
      </c>
      <c r="H24" s="292">
        <v>0</v>
      </c>
      <c r="I24" s="292">
        <v>0</v>
      </c>
      <c r="J24" s="295">
        <v>0</v>
      </c>
      <c r="K24" s="295">
        <v>1</v>
      </c>
      <c r="L24" s="295">
        <v>0</v>
      </c>
      <c r="M24" s="292">
        <v>0</v>
      </c>
      <c r="N24" s="292">
        <v>0</v>
      </c>
      <c r="O24" s="292">
        <v>0</v>
      </c>
      <c r="P24" s="292">
        <v>0</v>
      </c>
      <c r="Q24" s="292">
        <v>0</v>
      </c>
      <c r="R24" s="292">
        <v>0</v>
      </c>
    </row>
    <row r="25" spans="1:19" x14ac:dyDescent="0.25">
      <c r="A25" s="554"/>
      <c r="B25" s="291" t="s">
        <v>125</v>
      </c>
      <c r="C25" s="17">
        <v>0</v>
      </c>
      <c r="D25" s="292">
        <v>0</v>
      </c>
      <c r="E25" s="292">
        <v>0</v>
      </c>
      <c r="F25" s="292">
        <v>0</v>
      </c>
      <c r="G25" s="292">
        <v>0</v>
      </c>
      <c r="H25" s="292">
        <v>0</v>
      </c>
      <c r="I25" s="292">
        <v>0</v>
      </c>
      <c r="J25" s="295">
        <v>0</v>
      </c>
      <c r="K25" s="295">
        <v>0</v>
      </c>
      <c r="L25" s="295">
        <v>0</v>
      </c>
      <c r="M25" s="292">
        <v>0</v>
      </c>
      <c r="N25" s="292">
        <v>0</v>
      </c>
      <c r="O25" s="292">
        <v>0</v>
      </c>
      <c r="P25" s="292">
        <v>0</v>
      </c>
      <c r="Q25" s="292">
        <v>0</v>
      </c>
      <c r="R25" s="292">
        <v>0</v>
      </c>
    </row>
    <row r="26" spans="1:19" x14ac:dyDescent="0.25">
      <c r="A26" s="554"/>
      <c r="B26" s="291" t="s">
        <v>126</v>
      </c>
      <c r="C26" s="17">
        <v>2</v>
      </c>
      <c r="D26" s="292">
        <v>0</v>
      </c>
      <c r="E26" s="292">
        <v>0</v>
      </c>
      <c r="F26" s="292">
        <v>0</v>
      </c>
      <c r="G26" s="292">
        <v>0</v>
      </c>
      <c r="H26" s="292">
        <v>0</v>
      </c>
      <c r="I26" s="292">
        <v>0</v>
      </c>
      <c r="J26" s="295">
        <v>0</v>
      </c>
      <c r="K26" s="295">
        <v>1</v>
      </c>
      <c r="L26" s="295">
        <v>0</v>
      </c>
      <c r="M26" s="292">
        <v>0</v>
      </c>
      <c r="N26" s="292">
        <v>1</v>
      </c>
      <c r="O26" s="292">
        <v>0</v>
      </c>
      <c r="P26" s="292">
        <v>0</v>
      </c>
      <c r="Q26" s="292">
        <v>0</v>
      </c>
      <c r="R26" s="292">
        <v>0</v>
      </c>
    </row>
    <row r="27" spans="1:19" x14ac:dyDescent="0.25">
      <c r="A27" s="554"/>
      <c r="B27" s="291" t="s">
        <v>127</v>
      </c>
      <c r="C27" s="17">
        <v>0</v>
      </c>
      <c r="D27" s="292">
        <v>0</v>
      </c>
      <c r="E27" s="292">
        <v>0</v>
      </c>
      <c r="F27" s="292">
        <v>0</v>
      </c>
      <c r="G27" s="292">
        <v>0</v>
      </c>
      <c r="H27" s="292">
        <v>0</v>
      </c>
      <c r="I27" s="292">
        <v>0</v>
      </c>
      <c r="J27" s="295">
        <v>0</v>
      </c>
      <c r="K27" s="295">
        <v>0</v>
      </c>
      <c r="L27" s="295">
        <v>0</v>
      </c>
      <c r="M27" s="292">
        <v>0</v>
      </c>
      <c r="N27" s="292">
        <v>0</v>
      </c>
      <c r="O27" s="292">
        <v>0</v>
      </c>
      <c r="P27" s="292">
        <v>0</v>
      </c>
      <c r="Q27" s="292">
        <v>0</v>
      </c>
      <c r="R27" s="292">
        <v>0</v>
      </c>
    </row>
    <row r="28" spans="1:19" x14ac:dyDescent="0.25">
      <c r="A28" s="554"/>
      <c r="B28" s="291" t="s">
        <v>102</v>
      </c>
      <c r="C28" s="17">
        <v>0</v>
      </c>
      <c r="D28" s="292">
        <v>0</v>
      </c>
      <c r="E28" s="292">
        <v>0</v>
      </c>
      <c r="F28" s="292">
        <v>0</v>
      </c>
      <c r="G28" s="292">
        <v>0</v>
      </c>
      <c r="H28" s="292">
        <v>0</v>
      </c>
      <c r="I28" s="292">
        <v>0</v>
      </c>
      <c r="J28" s="295">
        <v>0</v>
      </c>
      <c r="K28" s="295">
        <v>0</v>
      </c>
      <c r="L28" s="295">
        <v>0</v>
      </c>
      <c r="M28" s="292">
        <v>0</v>
      </c>
      <c r="N28" s="292">
        <v>0</v>
      </c>
      <c r="O28" s="292">
        <v>0</v>
      </c>
      <c r="P28" s="292">
        <v>0</v>
      </c>
      <c r="Q28" s="292">
        <v>0</v>
      </c>
      <c r="R28" s="292">
        <v>0</v>
      </c>
    </row>
    <row r="29" spans="1:19" x14ac:dyDescent="0.25">
      <c r="A29" s="554"/>
      <c r="B29" s="291" t="s">
        <v>128</v>
      </c>
      <c r="C29" s="17">
        <v>1</v>
      </c>
      <c r="D29" s="292">
        <v>0</v>
      </c>
      <c r="E29" s="292">
        <v>0</v>
      </c>
      <c r="F29" s="292">
        <v>0</v>
      </c>
      <c r="G29" s="292">
        <v>0</v>
      </c>
      <c r="H29" s="292">
        <v>0</v>
      </c>
      <c r="I29" s="292">
        <v>0</v>
      </c>
      <c r="J29" s="295">
        <v>0</v>
      </c>
      <c r="K29" s="295">
        <v>1</v>
      </c>
      <c r="L29" s="295">
        <v>0</v>
      </c>
      <c r="M29" s="292">
        <v>0</v>
      </c>
      <c r="N29" s="292">
        <v>0</v>
      </c>
      <c r="O29" s="292">
        <v>0</v>
      </c>
      <c r="P29" s="292">
        <v>0</v>
      </c>
      <c r="Q29" s="292">
        <v>0</v>
      </c>
      <c r="R29" s="292">
        <v>0</v>
      </c>
    </row>
    <row r="30" spans="1:19" x14ac:dyDescent="0.25">
      <c r="A30" s="554"/>
      <c r="B30" s="291" t="s">
        <v>112</v>
      </c>
      <c r="C30" s="17">
        <v>25</v>
      </c>
      <c r="D30" s="292">
        <v>0</v>
      </c>
      <c r="E30" s="292">
        <v>2</v>
      </c>
      <c r="F30" s="292">
        <v>1</v>
      </c>
      <c r="G30" s="292">
        <v>0</v>
      </c>
      <c r="H30" s="292">
        <v>0</v>
      </c>
      <c r="I30" s="292">
        <v>0</v>
      </c>
      <c r="J30" s="295">
        <v>0</v>
      </c>
      <c r="K30" s="295">
        <v>11</v>
      </c>
      <c r="L30" s="295">
        <v>2</v>
      </c>
      <c r="M30" s="292">
        <v>0</v>
      </c>
      <c r="N30" s="292">
        <v>5</v>
      </c>
      <c r="O30" s="292">
        <v>2</v>
      </c>
      <c r="P30" s="292">
        <v>0</v>
      </c>
      <c r="Q30" s="292">
        <v>0</v>
      </c>
      <c r="R30" s="292">
        <v>2</v>
      </c>
    </row>
    <row r="31" spans="1:19" s="208" customFormat="1" x14ac:dyDescent="0.25">
      <c r="A31" s="552" t="s">
        <v>129</v>
      </c>
      <c r="B31" s="552"/>
      <c r="C31" s="552"/>
      <c r="D31" s="552"/>
      <c r="E31" s="552"/>
      <c r="F31" s="552"/>
      <c r="G31" s="552"/>
      <c r="H31" s="552"/>
      <c r="I31" s="552"/>
      <c r="J31" s="552"/>
      <c r="K31" s="552"/>
      <c r="L31" s="552"/>
      <c r="M31" s="552"/>
      <c r="N31" s="552"/>
      <c r="O31" s="552"/>
      <c r="P31" s="552"/>
      <c r="Q31" s="552"/>
      <c r="R31" s="552"/>
      <c r="S31" s="552"/>
    </row>
    <row r="32" spans="1:19" x14ac:dyDescent="0.25">
      <c r="A32" s="16"/>
      <c r="B32" s="16"/>
      <c r="C32" s="18"/>
      <c r="D32" s="18"/>
      <c r="E32" s="18"/>
      <c r="F32" s="18"/>
      <c r="G32" s="18"/>
      <c r="H32" s="18"/>
      <c r="I32" s="18"/>
      <c r="J32" s="18"/>
      <c r="K32" s="18"/>
      <c r="L32" s="18"/>
      <c r="M32" s="18"/>
      <c r="N32" s="18"/>
      <c r="O32" s="18"/>
      <c r="P32" s="18"/>
      <c r="Q32" s="18"/>
      <c r="R32" s="18"/>
    </row>
    <row r="34" spans="10:12" x14ac:dyDescent="0.25">
      <c r="J34" s="24"/>
      <c r="K34" s="24"/>
      <c r="L34" s="24"/>
    </row>
  </sheetData>
  <mergeCells count="13">
    <mergeCell ref="A31:S31"/>
    <mergeCell ref="A7:A13"/>
    <mergeCell ref="A14:A30"/>
    <mergeCell ref="A1:R1"/>
    <mergeCell ref="A2:R2"/>
    <mergeCell ref="A3:R3"/>
    <mergeCell ref="A4:B5"/>
    <mergeCell ref="C4:C5"/>
    <mergeCell ref="D4:F4"/>
    <mergeCell ref="G4:I4"/>
    <mergeCell ref="M4:O4"/>
    <mergeCell ref="P4:R4"/>
    <mergeCell ref="J4:L4"/>
  </mergeCells>
  <hyperlinks>
    <hyperlink ref="T1" location="INDEX!A1" display="Back to Index" xr:uid="{9DE6CA58-C839-4704-B802-123F93A8B2B9}"/>
  </hyperlinks>
  <pageMargins left="0.7" right="0.7" top="0.75" bottom="0.75" header="0.3" footer="0.3"/>
  <pageSetup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2A68D-B440-4C15-B40E-27AAC444A382}">
  <sheetPr>
    <tabColor theme="9"/>
  </sheetPr>
  <dimension ref="A1:O19"/>
  <sheetViews>
    <sheetView zoomScale="120" zoomScaleNormal="120" workbookViewId="0">
      <selection activeCell="O14" sqref="O14"/>
    </sheetView>
  </sheetViews>
  <sheetFormatPr defaultColWidth="9.28515625" defaultRowHeight="15.75" customHeight="1" x14ac:dyDescent="0.25"/>
  <cols>
    <col min="1" max="1" width="27.5703125" style="123" customWidth="1"/>
    <col min="2" max="2" width="34.7109375" style="123" customWidth="1"/>
    <col min="3" max="3" width="5.7109375" style="124" customWidth="1"/>
    <col min="4" max="9" width="5.5703125" style="125" customWidth="1"/>
    <col min="10" max="10" width="4.5703125" style="125" customWidth="1"/>
    <col min="11" max="11" width="5.7109375" style="125" customWidth="1"/>
    <col min="12" max="12" width="6.28515625" style="125" customWidth="1"/>
    <col min="13" max="13" width="5.85546875" style="125" customWidth="1"/>
    <col min="14" max="14" width="9.28515625" style="122"/>
    <col min="15" max="15" width="12.7109375" style="122" bestFit="1" customWidth="1"/>
    <col min="16" max="16384" width="9.28515625" style="122"/>
  </cols>
  <sheetData>
    <row r="1" spans="1:15" s="118" customFormat="1" ht="18.75" x14ac:dyDescent="0.25">
      <c r="A1" s="563" t="s">
        <v>539</v>
      </c>
      <c r="B1" s="563"/>
      <c r="C1" s="563"/>
      <c r="D1" s="563"/>
      <c r="E1" s="563"/>
      <c r="F1" s="563"/>
      <c r="G1" s="563"/>
      <c r="H1" s="563"/>
      <c r="I1" s="563"/>
      <c r="J1" s="563"/>
      <c r="K1" s="563"/>
      <c r="L1" s="563"/>
      <c r="M1" s="563"/>
      <c r="O1" s="222" t="s">
        <v>648</v>
      </c>
    </row>
    <row r="2" spans="1:15" s="118" customFormat="1" ht="18.75" x14ac:dyDescent="0.25">
      <c r="A2" s="563" t="s">
        <v>1</v>
      </c>
      <c r="B2" s="563"/>
      <c r="C2" s="563"/>
      <c r="D2" s="563"/>
      <c r="E2" s="563"/>
      <c r="F2" s="563"/>
      <c r="G2" s="563"/>
      <c r="H2" s="563"/>
      <c r="I2" s="563"/>
      <c r="J2" s="563"/>
      <c r="K2" s="563"/>
      <c r="L2" s="563"/>
      <c r="M2" s="563"/>
    </row>
    <row r="3" spans="1:15" s="118" customFormat="1" ht="43.5" customHeight="1" x14ac:dyDescent="0.25">
      <c r="A3" s="739" t="s">
        <v>783</v>
      </c>
      <c r="B3" s="739"/>
      <c r="C3" s="739"/>
      <c r="D3" s="739"/>
      <c r="E3" s="739"/>
      <c r="F3" s="739"/>
      <c r="G3" s="739"/>
      <c r="H3" s="739"/>
      <c r="I3" s="739"/>
      <c r="J3" s="739"/>
      <c r="K3" s="739"/>
      <c r="L3" s="739"/>
      <c r="M3" s="739"/>
    </row>
    <row r="4" spans="1:15" s="120" customFormat="1" ht="19.5" customHeight="1" x14ac:dyDescent="0.25">
      <c r="A4" s="269" t="s">
        <v>452</v>
      </c>
      <c r="B4" s="329" t="s">
        <v>264</v>
      </c>
      <c r="C4" s="271" t="s">
        <v>3</v>
      </c>
      <c r="D4" s="271" t="s">
        <v>4</v>
      </c>
      <c r="E4" s="271" t="s">
        <v>5</v>
      </c>
      <c r="F4" s="271" t="s">
        <v>6</v>
      </c>
      <c r="G4" s="271" t="s">
        <v>7</v>
      </c>
      <c r="H4" s="271" t="s">
        <v>8</v>
      </c>
      <c r="I4" s="271" t="s">
        <v>9</v>
      </c>
      <c r="J4" s="271" t="s">
        <v>10</v>
      </c>
      <c r="K4" s="271" t="s">
        <v>11</v>
      </c>
      <c r="L4" s="271" t="s">
        <v>672</v>
      </c>
      <c r="M4" s="429" t="s">
        <v>750</v>
      </c>
    </row>
    <row r="5" spans="1:15" s="121" customFormat="1" ht="38.25" x14ac:dyDescent="0.2">
      <c r="A5" s="101" t="s">
        <v>540</v>
      </c>
      <c r="B5" s="101" t="s">
        <v>3</v>
      </c>
      <c r="C5" s="102">
        <f t="shared" ref="C5:C10" si="0">SUM(D5:M5)</f>
        <v>15</v>
      </c>
      <c r="D5" s="102">
        <f>SUM(D6,D8,D16)</f>
        <v>5</v>
      </c>
      <c r="E5" s="102">
        <f t="shared" ref="E5:K5" si="1">SUM(E6,E8,E16)</f>
        <v>1</v>
      </c>
      <c r="F5" s="102">
        <f t="shared" si="1"/>
        <v>4</v>
      </c>
      <c r="G5" s="102">
        <f t="shared" si="1"/>
        <v>2</v>
      </c>
      <c r="H5" s="102">
        <f t="shared" si="1"/>
        <v>1</v>
      </c>
      <c r="I5" s="102">
        <f t="shared" si="1"/>
        <v>1</v>
      </c>
      <c r="J5" s="102">
        <f t="shared" si="1"/>
        <v>0</v>
      </c>
      <c r="K5" s="102">
        <f t="shared" si="1"/>
        <v>0</v>
      </c>
      <c r="L5" s="102">
        <f>SUM(L6,L8,L16, L17)</f>
        <v>1</v>
      </c>
      <c r="M5" s="102">
        <v>0</v>
      </c>
    </row>
    <row r="6" spans="1:15" ht="12.75" x14ac:dyDescent="0.25">
      <c r="A6" s="574" t="s">
        <v>266</v>
      </c>
      <c r="B6" s="269" t="s">
        <v>3</v>
      </c>
      <c r="C6" s="148">
        <f t="shared" si="0"/>
        <v>1</v>
      </c>
      <c r="D6" s="148">
        <f>SUM(D7)</f>
        <v>0</v>
      </c>
      <c r="E6" s="148">
        <f t="shared" ref="E6:M6" si="2">SUM(E7)</f>
        <v>1</v>
      </c>
      <c r="F6" s="148">
        <f t="shared" si="2"/>
        <v>0</v>
      </c>
      <c r="G6" s="148">
        <f t="shared" si="2"/>
        <v>0</v>
      </c>
      <c r="H6" s="148">
        <f t="shared" si="2"/>
        <v>0</v>
      </c>
      <c r="I6" s="148">
        <f t="shared" si="2"/>
        <v>0</v>
      </c>
      <c r="J6" s="148">
        <f t="shared" si="2"/>
        <v>0</v>
      </c>
      <c r="K6" s="148">
        <f t="shared" si="2"/>
        <v>0</v>
      </c>
      <c r="L6" s="148">
        <f t="shared" si="2"/>
        <v>0</v>
      </c>
      <c r="M6" s="148">
        <f t="shared" si="2"/>
        <v>0</v>
      </c>
    </row>
    <row r="7" spans="1:15" ht="12.75" x14ac:dyDescent="0.25">
      <c r="A7" s="738"/>
      <c r="B7" s="306" t="s">
        <v>463</v>
      </c>
      <c r="C7" s="148">
        <f t="shared" si="0"/>
        <v>1</v>
      </c>
      <c r="D7" s="92">
        <v>0</v>
      </c>
      <c r="E7" s="92">
        <v>1</v>
      </c>
      <c r="F7" s="92">
        <v>0</v>
      </c>
      <c r="G7" s="92">
        <v>0</v>
      </c>
      <c r="H7" s="92">
        <v>0</v>
      </c>
      <c r="I7" s="92">
        <v>0</v>
      </c>
      <c r="J7" s="92">
        <v>0</v>
      </c>
      <c r="K7" s="92">
        <v>0</v>
      </c>
      <c r="L7" s="92">
        <v>0</v>
      </c>
      <c r="M7" s="92">
        <v>0</v>
      </c>
    </row>
    <row r="8" spans="1:15" ht="12.75" x14ac:dyDescent="0.25">
      <c r="A8" s="574" t="s">
        <v>271</v>
      </c>
      <c r="B8" s="269" t="s">
        <v>3</v>
      </c>
      <c r="C8" s="148">
        <f t="shared" si="0"/>
        <v>13</v>
      </c>
      <c r="D8" s="148">
        <f t="shared" ref="D8:F8" si="3">SUM(D9:D15)</f>
        <v>5</v>
      </c>
      <c r="E8" s="148">
        <f t="shared" si="3"/>
        <v>0</v>
      </c>
      <c r="F8" s="148">
        <f t="shared" si="3"/>
        <v>4</v>
      </c>
      <c r="G8" s="148">
        <f t="shared" ref="G8:L8" si="4">SUM(G9:G15)</f>
        <v>2</v>
      </c>
      <c r="H8" s="148">
        <f t="shared" si="4"/>
        <v>1</v>
      </c>
      <c r="I8" s="148">
        <f t="shared" si="4"/>
        <v>1</v>
      </c>
      <c r="J8" s="148">
        <f t="shared" si="4"/>
        <v>0</v>
      </c>
      <c r="K8" s="148">
        <f t="shared" si="4"/>
        <v>0</v>
      </c>
      <c r="L8" s="148">
        <f t="shared" si="4"/>
        <v>0</v>
      </c>
      <c r="M8" s="148">
        <f t="shared" ref="M8" si="5">SUM(M9:M15)</f>
        <v>0</v>
      </c>
    </row>
    <row r="9" spans="1:15" ht="13.5" x14ac:dyDescent="0.25">
      <c r="A9" s="738"/>
      <c r="B9" s="306" t="s">
        <v>541</v>
      </c>
      <c r="C9" s="148">
        <f t="shared" si="0"/>
        <v>4</v>
      </c>
      <c r="D9" s="92">
        <v>1</v>
      </c>
      <c r="E9" s="92">
        <v>0</v>
      </c>
      <c r="F9" s="92">
        <v>1</v>
      </c>
      <c r="G9" s="92">
        <v>1</v>
      </c>
      <c r="H9" s="92">
        <v>0</v>
      </c>
      <c r="I9" s="92">
        <v>1</v>
      </c>
      <c r="J9" s="92">
        <v>0</v>
      </c>
      <c r="K9" s="92">
        <v>0</v>
      </c>
      <c r="L9" s="92">
        <v>0</v>
      </c>
      <c r="M9" s="92">
        <v>0</v>
      </c>
    </row>
    <row r="10" spans="1:15" ht="12.75" x14ac:dyDescent="0.25">
      <c r="A10" s="738"/>
      <c r="B10" s="306" t="s">
        <v>472</v>
      </c>
      <c r="C10" s="148">
        <f t="shared" si="0"/>
        <v>1</v>
      </c>
      <c r="D10" s="92">
        <v>1</v>
      </c>
      <c r="E10" s="92">
        <v>0</v>
      </c>
      <c r="F10" s="92">
        <v>0</v>
      </c>
      <c r="G10" s="92">
        <v>0</v>
      </c>
      <c r="H10" s="92">
        <v>0</v>
      </c>
      <c r="I10" s="92">
        <v>0</v>
      </c>
      <c r="J10" s="92">
        <v>0</v>
      </c>
      <c r="K10" s="92">
        <v>0</v>
      </c>
      <c r="L10" s="92">
        <v>0</v>
      </c>
      <c r="M10" s="92">
        <v>0</v>
      </c>
    </row>
    <row r="11" spans="1:15" ht="12.75" x14ac:dyDescent="0.25">
      <c r="A11" s="738"/>
      <c r="B11" s="306" t="s">
        <v>473</v>
      </c>
      <c r="C11" s="148">
        <f t="shared" ref="C11:C15" si="6">SUM(D11:M11)</f>
        <v>3</v>
      </c>
      <c r="D11" s="92">
        <v>0</v>
      </c>
      <c r="E11" s="92">
        <v>0</v>
      </c>
      <c r="F11" s="92">
        <v>3</v>
      </c>
      <c r="G11" s="92">
        <v>0</v>
      </c>
      <c r="H11" s="92">
        <v>0</v>
      </c>
      <c r="I11" s="92">
        <v>0</v>
      </c>
      <c r="J11" s="92">
        <v>0</v>
      </c>
      <c r="K11" s="92">
        <v>0</v>
      </c>
      <c r="L11" s="92">
        <v>0</v>
      </c>
      <c r="M11" s="92">
        <v>0</v>
      </c>
    </row>
    <row r="12" spans="1:15" ht="12.75" x14ac:dyDescent="0.25">
      <c r="A12" s="738"/>
      <c r="B12" s="306" t="s">
        <v>474</v>
      </c>
      <c r="C12" s="148">
        <f t="shared" si="6"/>
        <v>1</v>
      </c>
      <c r="D12" s="92">
        <v>0</v>
      </c>
      <c r="E12" s="92">
        <v>0</v>
      </c>
      <c r="F12" s="92">
        <v>0</v>
      </c>
      <c r="G12" s="92">
        <v>1</v>
      </c>
      <c r="H12" s="92">
        <v>0</v>
      </c>
      <c r="I12" s="92">
        <v>0</v>
      </c>
      <c r="J12" s="92">
        <v>0</v>
      </c>
      <c r="K12" s="92">
        <v>0</v>
      </c>
      <c r="L12" s="92">
        <v>0</v>
      </c>
      <c r="M12" s="92">
        <v>0</v>
      </c>
    </row>
    <row r="13" spans="1:15" ht="12.75" x14ac:dyDescent="0.25">
      <c r="A13" s="738"/>
      <c r="B13" s="306" t="s">
        <v>475</v>
      </c>
      <c r="C13" s="148">
        <f t="shared" si="6"/>
        <v>1</v>
      </c>
      <c r="D13" s="92">
        <v>0</v>
      </c>
      <c r="E13" s="92">
        <v>0</v>
      </c>
      <c r="F13" s="92">
        <v>0</v>
      </c>
      <c r="G13" s="92">
        <v>0</v>
      </c>
      <c r="H13" s="92">
        <v>1</v>
      </c>
      <c r="I13" s="92">
        <v>0</v>
      </c>
      <c r="J13" s="92">
        <v>0</v>
      </c>
      <c r="K13" s="92">
        <v>0</v>
      </c>
      <c r="L13" s="92">
        <v>0</v>
      </c>
      <c r="M13" s="92">
        <v>0</v>
      </c>
    </row>
    <row r="14" spans="1:15" ht="12.75" x14ac:dyDescent="0.25">
      <c r="A14" s="738"/>
      <c r="B14" s="306" t="s">
        <v>464</v>
      </c>
      <c r="C14" s="148">
        <f t="shared" si="6"/>
        <v>3</v>
      </c>
      <c r="D14" s="92">
        <v>3</v>
      </c>
      <c r="E14" s="92">
        <v>0</v>
      </c>
      <c r="F14" s="92">
        <v>0</v>
      </c>
      <c r="G14" s="92">
        <v>0</v>
      </c>
      <c r="H14" s="92">
        <v>0</v>
      </c>
      <c r="I14" s="92">
        <v>0</v>
      </c>
      <c r="J14" s="92">
        <v>0</v>
      </c>
      <c r="K14" s="92">
        <v>0</v>
      </c>
      <c r="L14" s="92">
        <v>0</v>
      </c>
      <c r="M14" s="92">
        <v>0</v>
      </c>
    </row>
    <row r="15" spans="1:15" ht="12.75" x14ac:dyDescent="0.25">
      <c r="A15" s="738"/>
      <c r="B15" s="306" t="s">
        <v>128</v>
      </c>
      <c r="C15" s="148">
        <f t="shared" si="6"/>
        <v>0</v>
      </c>
      <c r="D15" s="92">
        <v>0</v>
      </c>
      <c r="E15" s="92">
        <v>0</v>
      </c>
      <c r="F15" s="92">
        <v>0</v>
      </c>
      <c r="G15" s="92">
        <v>0</v>
      </c>
      <c r="H15" s="92">
        <v>0</v>
      </c>
      <c r="I15" s="92">
        <v>0</v>
      </c>
      <c r="J15" s="92">
        <v>0</v>
      </c>
      <c r="K15" s="92">
        <v>0</v>
      </c>
      <c r="L15" s="92">
        <v>0</v>
      </c>
      <c r="M15" s="92">
        <v>0</v>
      </c>
    </row>
    <row r="16" spans="1:15" ht="12.75" x14ac:dyDescent="0.25">
      <c r="A16" s="269" t="s">
        <v>272</v>
      </c>
      <c r="B16" s="269" t="s">
        <v>3</v>
      </c>
      <c r="C16" s="148">
        <f>SUM(D16:M16)</f>
        <v>0</v>
      </c>
      <c r="D16" s="148">
        <v>0</v>
      </c>
      <c r="E16" s="148">
        <v>0</v>
      </c>
      <c r="F16" s="148">
        <v>0</v>
      </c>
      <c r="G16" s="148">
        <v>0</v>
      </c>
      <c r="H16" s="148">
        <v>0</v>
      </c>
      <c r="I16" s="148">
        <v>0</v>
      </c>
      <c r="J16" s="148">
        <v>0</v>
      </c>
      <c r="K16" s="148">
        <v>0</v>
      </c>
      <c r="L16" s="148">
        <v>0</v>
      </c>
      <c r="M16" s="148">
        <v>0</v>
      </c>
    </row>
    <row r="17" spans="1:13" ht="12.75" x14ac:dyDescent="0.25">
      <c r="A17" s="269" t="s">
        <v>112</v>
      </c>
      <c r="B17" s="269" t="s">
        <v>3</v>
      </c>
      <c r="C17" s="148">
        <f>SUM(D17:M17)</f>
        <v>1</v>
      </c>
      <c r="D17" s="148">
        <v>0</v>
      </c>
      <c r="E17" s="148">
        <v>0</v>
      </c>
      <c r="F17" s="148">
        <v>0</v>
      </c>
      <c r="G17" s="148">
        <v>0</v>
      </c>
      <c r="H17" s="148">
        <v>0</v>
      </c>
      <c r="I17" s="148">
        <v>0</v>
      </c>
      <c r="J17" s="148">
        <v>0</v>
      </c>
      <c r="K17" s="148">
        <v>0</v>
      </c>
      <c r="L17" s="148">
        <v>1</v>
      </c>
      <c r="M17" s="148">
        <v>0</v>
      </c>
    </row>
    <row r="18" spans="1:13" ht="16.5" customHeight="1" x14ac:dyDescent="0.25">
      <c r="A18" s="596" t="s">
        <v>542</v>
      </c>
      <c r="B18" s="596"/>
      <c r="C18" s="596"/>
      <c r="D18" s="596"/>
      <c r="E18" s="596"/>
      <c r="F18" s="596"/>
      <c r="G18" s="596"/>
      <c r="H18" s="596"/>
      <c r="I18" s="596"/>
      <c r="J18" s="596"/>
      <c r="K18" s="596"/>
      <c r="L18" s="596"/>
      <c r="M18" s="122"/>
    </row>
    <row r="19" spans="1:13" ht="12.75" x14ac:dyDescent="0.25">
      <c r="A19" s="737"/>
      <c r="B19" s="737"/>
      <c r="C19" s="737"/>
      <c r="D19" s="737"/>
      <c r="E19" s="737"/>
      <c r="F19" s="737"/>
      <c r="G19" s="737"/>
      <c r="H19" s="737"/>
      <c r="I19" s="737"/>
      <c r="J19" s="737"/>
      <c r="K19" s="122"/>
      <c r="L19" s="122"/>
      <c r="M19" s="122"/>
    </row>
  </sheetData>
  <mergeCells count="7">
    <mergeCell ref="A19:J19"/>
    <mergeCell ref="A6:A7"/>
    <mergeCell ref="A8:A15"/>
    <mergeCell ref="A1:M1"/>
    <mergeCell ref="A2:M2"/>
    <mergeCell ref="A3:M3"/>
    <mergeCell ref="A18:L18"/>
  </mergeCells>
  <hyperlinks>
    <hyperlink ref="O1" location="INDEX!A1" display="Back to Index" xr:uid="{FEAC6F63-7580-4941-8488-72E44075DF13}"/>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B1EBE-F086-48F3-B6FC-AF22D71A2A3E}">
  <sheetPr>
    <tabColor theme="9"/>
  </sheetPr>
  <dimension ref="A1:N17"/>
  <sheetViews>
    <sheetView zoomScale="120" zoomScaleNormal="120" workbookViewId="0">
      <selection activeCell="O8" sqref="O8"/>
    </sheetView>
  </sheetViews>
  <sheetFormatPr defaultRowHeight="15" x14ac:dyDescent="0.25"/>
  <cols>
    <col min="1" max="1" width="22.85546875" bestFit="1" customWidth="1"/>
    <col min="11" max="13" width="9.140625" style="144"/>
    <col min="14" max="14" width="12.7109375" bestFit="1" customWidth="1"/>
  </cols>
  <sheetData>
    <row r="1" spans="1:14" ht="18.75" x14ac:dyDescent="0.25">
      <c r="A1" s="714" t="s">
        <v>543</v>
      </c>
      <c r="B1" s="714"/>
      <c r="C1" s="714"/>
      <c r="D1" s="714"/>
      <c r="E1" s="714"/>
      <c r="F1" s="714"/>
      <c r="G1" s="714"/>
      <c r="H1" s="714"/>
      <c r="I1" s="714"/>
      <c r="J1" s="714"/>
      <c r="K1"/>
      <c r="N1" s="222" t="s">
        <v>648</v>
      </c>
    </row>
    <row r="2" spans="1:14" ht="18.75" x14ac:dyDescent="0.25">
      <c r="A2" s="714" t="s">
        <v>1</v>
      </c>
      <c r="B2" s="714"/>
      <c r="C2" s="714"/>
      <c r="D2" s="714"/>
      <c r="E2" s="714"/>
      <c r="F2" s="714"/>
      <c r="G2" s="714"/>
      <c r="H2" s="714"/>
      <c r="I2" s="714"/>
      <c r="J2" s="714"/>
      <c r="K2"/>
    </row>
    <row r="3" spans="1:14" ht="18.75" x14ac:dyDescent="0.25">
      <c r="A3" s="729" t="s">
        <v>782</v>
      </c>
      <c r="B3" s="729"/>
      <c r="C3" s="729"/>
      <c r="D3" s="729"/>
      <c r="E3" s="729"/>
      <c r="F3" s="729"/>
      <c r="G3" s="729"/>
      <c r="H3" s="729"/>
      <c r="I3" s="729"/>
      <c r="J3" s="729"/>
      <c r="K3"/>
    </row>
    <row r="4" spans="1:14" x14ac:dyDescent="0.25">
      <c r="A4" s="155" t="s">
        <v>173</v>
      </c>
      <c r="B4" s="139" t="s">
        <v>3</v>
      </c>
      <c r="C4" s="212" t="s">
        <v>4</v>
      </c>
      <c r="D4" s="212" t="s">
        <v>5</v>
      </c>
      <c r="E4" s="211" t="s">
        <v>6</v>
      </c>
      <c r="F4" s="210" t="s">
        <v>7</v>
      </c>
      <c r="G4" s="212" t="s">
        <v>8</v>
      </c>
      <c r="H4" s="211" t="s">
        <v>9</v>
      </c>
      <c r="I4" s="213" t="s">
        <v>10</v>
      </c>
      <c r="J4" s="142" t="s">
        <v>11</v>
      </c>
      <c r="K4" s="142" t="s">
        <v>672</v>
      </c>
      <c r="L4" s="142" t="s">
        <v>750</v>
      </c>
      <c r="M4" s="246"/>
    </row>
    <row r="5" spans="1:14" x14ac:dyDescent="0.25">
      <c r="A5" s="127" t="s">
        <v>544</v>
      </c>
      <c r="B5" s="109">
        <f>SUM(B6:B16)</f>
        <v>521</v>
      </c>
      <c r="C5" s="109">
        <f>SUM(C6:C16)</f>
        <v>60</v>
      </c>
      <c r="D5" s="109">
        <f t="shared" ref="D5:K5" si="0">SUM(D6:D16)</f>
        <v>37</v>
      </c>
      <c r="E5" s="109">
        <f t="shared" si="0"/>
        <v>56</v>
      </c>
      <c r="F5" s="109">
        <f t="shared" si="0"/>
        <v>44</v>
      </c>
      <c r="G5" s="109">
        <f t="shared" si="0"/>
        <v>57</v>
      </c>
      <c r="H5" s="109">
        <f t="shared" si="0"/>
        <v>49</v>
      </c>
      <c r="I5" s="109">
        <f t="shared" si="0"/>
        <v>43</v>
      </c>
      <c r="J5" s="109">
        <f t="shared" si="0"/>
        <v>67</v>
      </c>
      <c r="K5" s="109">
        <f t="shared" si="0"/>
        <v>51</v>
      </c>
      <c r="L5" s="109">
        <v>57</v>
      </c>
      <c r="M5" s="247"/>
    </row>
    <row r="6" spans="1:14" x14ac:dyDescent="0.25">
      <c r="A6" s="129" t="s">
        <v>545</v>
      </c>
      <c r="B6" s="109">
        <f>SUM(C6:L6)</f>
        <v>14</v>
      </c>
      <c r="C6" s="330">
        <v>3</v>
      </c>
      <c r="D6" s="330">
        <v>0</v>
      </c>
      <c r="E6" s="330">
        <v>3</v>
      </c>
      <c r="F6" s="330">
        <v>1</v>
      </c>
      <c r="G6" s="330">
        <v>1</v>
      </c>
      <c r="H6" s="330">
        <v>2</v>
      </c>
      <c r="I6" s="330">
        <v>0</v>
      </c>
      <c r="J6" s="330">
        <v>1</v>
      </c>
      <c r="K6" s="330">
        <v>2</v>
      </c>
      <c r="L6" s="330">
        <v>1</v>
      </c>
      <c r="M6" s="249"/>
    </row>
    <row r="7" spans="1:14" x14ac:dyDescent="0.25">
      <c r="A7" s="129" t="s">
        <v>546</v>
      </c>
      <c r="B7" s="109">
        <f t="shared" ref="B7:B16" si="1">SUM(C7:L7)</f>
        <v>102</v>
      </c>
      <c r="C7" s="330">
        <v>13</v>
      </c>
      <c r="D7" s="330">
        <v>4</v>
      </c>
      <c r="E7" s="330">
        <v>12</v>
      </c>
      <c r="F7" s="330">
        <v>3</v>
      </c>
      <c r="G7" s="330">
        <v>15</v>
      </c>
      <c r="H7" s="330">
        <v>12</v>
      </c>
      <c r="I7" s="330">
        <v>8</v>
      </c>
      <c r="J7" s="330">
        <v>11</v>
      </c>
      <c r="K7" s="330">
        <v>7</v>
      </c>
      <c r="L7" s="330">
        <v>17</v>
      </c>
      <c r="M7" s="249"/>
    </row>
    <row r="8" spans="1:14" x14ac:dyDescent="0.25">
      <c r="A8" s="129" t="s">
        <v>547</v>
      </c>
      <c r="B8" s="109">
        <f t="shared" si="1"/>
        <v>105</v>
      </c>
      <c r="C8" s="330">
        <v>18</v>
      </c>
      <c r="D8" s="330">
        <v>14</v>
      </c>
      <c r="E8" s="330">
        <v>6</v>
      </c>
      <c r="F8" s="330">
        <v>10</v>
      </c>
      <c r="G8" s="330">
        <v>14</v>
      </c>
      <c r="H8" s="330">
        <v>11</v>
      </c>
      <c r="I8" s="330">
        <v>8</v>
      </c>
      <c r="J8" s="330">
        <v>14</v>
      </c>
      <c r="K8" s="330">
        <v>2</v>
      </c>
      <c r="L8" s="330">
        <v>8</v>
      </c>
      <c r="M8" s="249"/>
    </row>
    <row r="9" spans="1:14" x14ac:dyDescent="0.25">
      <c r="A9" s="129" t="s">
        <v>548</v>
      </c>
      <c r="B9" s="109">
        <f t="shared" si="1"/>
        <v>79</v>
      </c>
      <c r="C9" s="330">
        <v>10</v>
      </c>
      <c r="D9" s="330">
        <v>10</v>
      </c>
      <c r="E9" s="330">
        <v>10</v>
      </c>
      <c r="F9" s="330">
        <v>12</v>
      </c>
      <c r="G9" s="330">
        <v>10</v>
      </c>
      <c r="H9" s="330">
        <v>5</v>
      </c>
      <c r="I9" s="330">
        <v>1</v>
      </c>
      <c r="J9" s="330">
        <v>7</v>
      </c>
      <c r="K9" s="330">
        <v>5</v>
      </c>
      <c r="L9" s="330">
        <v>9</v>
      </c>
      <c r="M9" s="249"/>
    </row>
    <row r="10" spans="1:14" x14ac:dyDescent="0.25">
      <c r="A10" s="129" t="s">
        <v>549</v>
      </c>
      <c r="B10" s="109">
        <f t="shared" si="1"/>
        <v>49</v>
      </c>
      <c r="C10" s="330">
        <v>9</v>
      </c>
      <c r="D10" s="330">
        <v>1</v>
      </c>
      <c r="E10" s="330">
        <v>6</v>
      </c>
      <c r="F10" s="330">
        <v>5</v>
      </c>
      <c r="G10" s="330">
        <v>5</v>
      </c>
      <c r="H10" s="330">
        <v>4</v>
      </c>
      <c r="I10" s="330">
        <v>7</v>
      </c>
      <c r="J10" s="330">
        <v>3</v>
      </c>
      <c r="K10" s="330">
        <v>5</v>
      </c>
      <c r="L10" s="330">
        <v>4</v>
      </c>
      <c r="M10" s="249"/>
    </row>
    <row r="11" spans="1:14" x14ac:dyDescent="0.25">
      <c r="A11" s="129" t="s">
        <v>550</v>
      </c>
      <c r="B11" s="109">
        <f t="shared" si="1"/>
        <v>39</v>
      </c>
      <c r="C11" s="330">
        <v>1</v>
      </c>
      <c r="D11" s="330">
        <v>1</v>
      </c>
      <c r="E11" s="330">
        <v>5</v>
      </c>
      <c r="F11" s="330">
        <v>6</v>
      </c>
      <c r="G11" s="330">
        <v>4</v>
      </c>
      <c r="H11" s="330">
        <v>6</v>
      </c>
      <c r="I11" s="330">
        <v>3</v>
      </c>
      <c r="J11" s="330">
        <v>5</v>
      </c>
      <c r="K11" s="330">
        <v>1</v>
      </c>
      <c r="L11" s="330">
        <v>7</v>
      </c>
      <c r="M11" s="249"/>
    </row>
    <row r="12" spans="1:14" x14ac:dyDescent="0.25">
      <c r="A12" s="129" t="s">
        <v>179</v>
      </c>
      <c r="B12" s="109">
        <f t="shared" si="1"/>
        <v>35</v>
      </c>
      <c r="C12" s="330">
        <v>3</v>
      </c>
      <c r="D12" s="330">
        <v>2</v>
      </c>
      <c r="E12" s="330">
        <v>6</v>
      </c>
      <c r="F12" s="330">
        <v>3</v>
      </c>
      <c r="G12" s="330">
        <v>1</v>
      </c>
      <c r="H12" s="330">
        <v>5</v>
      </c>
      <c r="I12" s="330">
        <v>3</v>
      </c>
      <c r="J12" s="330">
        <v>2</v>
      </c>
      <c r="K12" s="330">
        <v>6</v>
      </c>
      <c r="L12" s="330">
        <v>4</v>
      </c>
      <c r="M12" s="249"/>
    </row>
    <row r="13" spans="1:14" x14ac:dyDescent="0.25">
      <c r="A13" s="129" t="s">
        <v>180</v>
      </c>
      <c r="B13" s="109">
        <f t="shared" si="1"/>
        <v>14</v>
      </c>
      <c r="C13" s="330">
        <v>1</v>
      </c>
      <c r="D13" s="330">
        <v>3</v>
      </c>
      <c r="E13" s="330">
        <v>2</v>
      </c>
      <c r="F13" s="330">
        <v>1</v>
      </c>
      <c r="G13" s="330">
        <v>3</v>
      </c>
      <c r="H13" s="330">
        <v>0</v>
      </c>
      <c r="I13" s="330">
        <v>2</v>
      </c>
      <c r="J13" s="330">
        <v>1</v>
      </c>
      <c r="K13" s="330">
        <v>0</v>
      </c>
      <c r="L13" s="330">
        <v>1</v>
      </c>
      <c r="M13" s="249"/>
    </row>
    <row r="14" spans="1:14" x14ac:dyDescent="0.25">
      <c r="A14" s="129" t="s">
        <v>181</v>
      </c>
      <c r="B14" s="109">
        <f t="shared" si="1"/>
        <v>11</v>
      </c>
      <c r="C14" s="330">
        <v>2</v>
      </c>
      <c r="D14" s="330">
        <v>2</v>
      </c>
      <c r="E14" s="330">
        <v>3</v>
      </c>
      <c r="F14" s="330">
        <v>0</v>
      </c>
      <c r="G14" s="330">
        <v>1</v>
      </c>
      <c r="H14" s="330">
        <v>0</v>
      </c>
      <c r="I14" s="330">
        <v>2</v>
      </c>
      <c r="J14" s="330">
        <v>1</v>
      </c>
      <c r="K14" s="330">
        <v>0</v>
      </c>
      <c r="L14" s="330">
        <v>0</v>
      </c>
      <c r="M14" s="249"/>
    </row>
    <row r="15" spans="1:14" x14ac:dyDescent="0.25">
      <c r="A15" s="129" t="s">
        <v>182</v>
      </c>
      <c r="B15" s="109">
        <f t="shared" si="1"/>
        <v>10</v>
      </c>
      <c r="C15" s="330">
        <v>0</v>
      </c>
      <c r="D15" s="330">
        <v>0</v>
      </c>
      <c r="E15" s="330">
        <v>1</v>
      </c>
      <c r="F15" s="330">
        <v>3</v>
      </c>
      <c r="G15" s="330">
        <v>3</v>
      </c>
      <c r="H15" s="330">
        <v>0</v>
      </c>
      <c r="I15" s="330">
        <v>2</v>
      </c>
      <c r="J15" s="330">
        <v>0</v>
      </c>
      <c r="K15" s="330">
        <v>1</v>
      </c>
      <c r="L15" s="330">
        <v>0</v>
      </c>
      <c r="M15" s="249"/>
    </row>
    <row r="16" spans="1:14" x14ac:dyDescent="0.25">
      <c r="A16" s="129" t="s">
        <v>112</v>
      </c>
      <c r="B16" s="109">
        <f t="shared" si="1"/>
        <v>63</v>
      </c>
      <c r="C16" s="330">
        <v>0</v>
      </c>
      <c r="D16" s="330">
        <v>0</v>
      </c>
      <c r="E16" s="330">
        <v>2</v>
      </c>
      <c r="F16" s="330">
        <v>0</v>
      </c>
      <c r="G16" s="330">
        <v>0</v>
      </c>
      <c r="H16" s="330">
        <v>4</v>
      </c>
      <c r="I16" s="330">
        <v>7</v>
      </c>
      <c r="J16" s="330">
        <v>22</v>
      </c>
      <c r="K16" s="330">
        <v>22</v>
      </c>
      <c r="L16" s="330">
        <v>6</v>
      </c>
      <c r="M16" s="249"/>
    </row>
    <row r="17" spans="1:13" x14ac:dyDescent="0.25">
      <c r="A17" s="108" t="s">
        <v>183</v>
      </c>
      <c r="B17" s="109">
        <v>33</v>
      </c>
      <c r="C17" s="109">
        <v>31</v>
      </c>
      <c r="D17" s="109">
        <v>34</v>
      </c>
      <c r="E17" s="109">
        <v>35</v>
      </c>
      <c r="F17" s="109">
        <v>36</v>
      </c>
      <c r="G17" s="109">
        <v>33</v>
      </c>
      <c r="H17" s="109">
        <v>31</v>
      </c>
      <c r="I17" s="109">
        <v>36</v>
      </c>
      <c r="J17" s="109">
        <v>31</v>
      </c>
      <c r="K17" s="109">
        <v>34</v>
      </c>
      <c r="L17" s="109">
        <v>31</v>
      </c>
      <c r="M17" s="247"/>
    </row>
  </sheetData>
  <mergeCells count="3">
    <mergeCell ref="A1:J1"/>
    <mergeCell ref="A2:J2"/>
    <mergeCell ref="A3:J3"/>
  </mergeCells>
  <hyperlinks>
    <hyperlink ref="N1" location="INDEX!A1" display="Back to Index" xr:uid="{3B2080F2-499A-4B2D-AECF-D2A8674FF0EF}"/>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D9BB1-E5AF-4975-84EC-B3066DAB5BC8}">
  <sheetPr>
    <tabColor theme="9"/>
  </sheetPr>
  <dimension ref="A1:H9"/>
  <sheetViews>
    <sheetView zoomScale="130" zoomScaleNormal="130" workbookViewId="0">
      <selection activeCell="I7" sqref="I7"/>
    </sheetView>
  </sheetViews>
  <sheetFormatPr defaultRowHeight="15" x14ac:dyDescent="0.25"/>
  <cols>
    <col min="1" max="1" width="13.7109375" customWidth="1"/>
    <col min="2" max="2" width="11.85546875" customWidth="1"/>
    <col min="3" max="3" width="12.28515625" customWidth="1"/>
    <col min="4" max="4" width="14" customWidth="1"/>
    <col min="5" max="5" width="10.140625" bestFit="1" customWidth="1"/>
    <col min="6" max="6" width="15" customWidth="1"/>
    <col min="8" max="8" width="12.7109375" bestFit="1" customWidth="1"/>
  </cols>
  <sheetData>
    <row r="1" spans="1:8" ht="18.75" x14ac:dyDescent="0.25">
      <c r="A1" s="741" t="s">
        <v>551</v>
      </c>
      <c r="B1" s="741"/>
      <c r="C1" s="741"/>
      <c r="D1" s="741"/>
      <c r="E1" s="741"/>
      <c r="F1" s="742"/>
      <c r="G1" s="134"/>
      <c r="H1" s="222" t="s">
        <v>648</v>
      </c>
    </row>
    <row r="2" spans="1:8" ht="18.75" x14ac:dyDescent="0.25">
      <c r="A2" s="743" t="s">
        <v>1</v>
      </c>
      <c r="B2" s="743"/>
      <c r="C2" s="743"/>
      <c r="D2" s="743"/>
      <c r="E2" s="743"/>
      <c r="F2" s="744"/>
      <c r="G2" s="132"/>
      <c r="H2" s="132"/>
    </row>
    <row r="3" spans="1:8" ht="18.75" x14ac:dyDescent="0.25">
      <c r="A3" s="745" t="s">
        <v>802</v>
      </c>
      <c r="B3" s="745"/>
      <c r="C3" s="745"/>
      <c r="D3" s="745"/>
      <c r="E3" s="745"/>
      <c r="F3" s="746"/>
      <c r="G3" s="134"/>
      <c r="H3" s="134"/>
    </row>
    <row r="4" spans="1:8" x14ac:dyDescent="0.25">
      <c r="A4" s="747" t="s">
        <v>210</v>
      </c>
      <c r="B4" s="748" t="s">
        <v>750</v>
      </c>
      <c r="C4" s="749" t="s">
        <v>211</v>
      </c>
      <c r="D4" s="749"/>
      <c r="E4" s="749" t="s">
        <v>212</v>
      </c>
      <c r="F4" s="749"/>
      <c r="G4" s="131"/>
      <c r="H4" s="131"/>
    </row>
    <row r="5" spans="1:8" x14ac:dyDescent="0.25">
      <c r="A5" s="747"/>
      <c r="B5" s="748"/>
      <c r="C5" s="334" t="s">
        <v>764</v>
      </c>
      <c r="D5" s="334" t="s">
        <v>765</v>
      </c>
      <c r="E5" s="334" t="s">
        <v>766</v>
      </c>
      <c r="F5" s="334" t="s">
        <v>767</v>
      </c>
      <c r="G5" s="131"/>
      <c r="H5" s="131"/>
    </row>
    <row r="6" spans="1:8" x14ac:dyDescent="0.25">
      <c r="A6" s="359" t="s">
        <v>213</v>
      </c>
      <c r="B6" s="501">
        <v>31</v>
      </c>
      <c r="C6" s="501">
        <v>34</v>
      </c>
      <c r="D6" s="501">
        <v>32</v>
      </c>
      <c r="E6" s="501">
        <v>30</v>
      </c>
      <c r="F6" s="501">
        <v>33</v>
      </c>
      <c r="G6" s="144"/>
      <c r="H6" s="144"/>
    </row>
    <row r="7" spans="1:8" x14ac:dyDescent="0.25">
      <c r="A7" s="360" t="s">
        <v>214</v>
      </c>
      <c r="B7" s="502" t="s">
        <v>800</v>
      </c>
      <c r="C7" s="503" t="s">
        <v>803</v>
      </c>
      <c r="D7" s="502" t="s">
        <v>800</v>
      </c>
      <c r="E7" s="502" t="s">
        <v>800</v>
      </c>
      <c r="F7" s="502" t="s">
        <v>800</v>
      </c>
      <c r="G7" s="144"/>
      <c r="H7" s="144"/>
    </row>
    <row r="8" spans="1:8" x14ac:dyDescent="0.25">
      <c r="A8" s="360" t="s">
        <v>215</v>
      </c>
      <c r="B8" s="504">
        <v>191</v>
      </c>
      <c r="C8" s="504">
        <v>185</v>
      </c>
      <c r="D8" s="504">
        <v>182</v>
      </c>
      <c r="E8" s="504">
        <v>179</v>
      </c>
      <c r="F8" s="504">
        <v>184</v>
      </c>
      <c r="G8" s="144"/>
      <c r="H8" s="144"/>
    </row>
    <row r="9" spans="1:8" x14ac:dyDescent="0.25">
      <c r="A9" s="740"/>
      <c r="B9" s="740"/>
      <c r="C9" s="740"/>
      <c r="D9" s="740"/>
      <c r="E9" s="740"/>
      <c r="F9" s="740"/>
      <c r="G9" s="133"/>
      <c r="H9" s="133"/>
    </row>
  </sheetData>
  <mergeCells count="8">
    <mergeCell ref="A9:F9"/>
    <mergeCell ref="A1:F1"/>
    <mergeCell ref="A2:F2"/>
    <mergeCell ref="A3:F3"/>
    <mergeCell ref="A4:A5"/>
    <mergeCell ref="B4:B5"/>
    <mergeCell ref="C4:D4"/>
    <mergeCell ref="E4:F4"/>
  </mergeCells>
  <hyperlinks>
    <hyperlink ref="H1" location="INDEX!A1" display="Back to Index" xr:uid="{658B478F-8AAB-4A4C-BE38-33010B260ED0}"/>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02292-37BF-4750-AE44-F2144CBCEDE4}">
  <sheetPr>
    <tabColor theme="9"/>
  </sheetPr>
  <dimension ref="A1:Y19"/>
  <sheetViews>
    <sheetView zoomScale="120" zoomScaleNormal="120" workbookViewId="0">
      <selection activeCell="P7" sqref="P7"/>
    </sheetView>
  </sheetViews>
  <sheetFormatPr defaultRowHeight="15" x14ac:dyDescent="0.25"/>
  <cols>
    <col min="2" max="2" width="19.42578125" bestFit="1" customWidth="1"/>
    <col min="12" max="14" width="9.140625" style="144"/>
    <col min="15" max="15" width="12.7109375" bestFit="1" customWidth="1"/>
  </cols>
  <sheetData>
    <row r="1" spans="1:25" ht="18.75" x14ac:dyDescent="0.25">
      <c r="A1" s="714" t="s">
        <v>552</v>
      </c>
      <c r="B1" s="714"/>
      <c r="C1" s="714"/>
      <c r="D1" s="714"/>
      <c r="E1" s="714"/>
      <c r="F1" s="714"/>
      <c r="G1" s="714"/>
      <c r="H1" s="714"/>
      <c r="I1" s="714"/>
      <c r="J1" s="714"/>
      <c r="K1" s="714"/>
      <c r="L1" s="134"/>
      <c r="M1" s="134"/>
      <c r="N1" s="134"/>
      <c r="O1" s="222" t="s">
        <v>648</v>
      </c>
      <c r="P1" s="134"/>
      <c r="Q1" s="134"/>
      <c r="R1" s="134"/>
      <c r="S1" s="134"/>
      <c r="T1" s="134"/>
      <c r="U1" s="134"/>
      <c r="V1" s="134"/>
      <c r="W1" s="134"/>
      <c r="X1" s="134"/>
      <c r="Y1" s="144"/>
    </row>
    <row r="2" spans="1:25" ht="18.75" x14ac:dyDescent="0.25">
      <c r="A2" s="714" t="s">
        <v>1</v>
      </c>
      <c r="B2" s="714"/>
      <c r="C2" s="714"/>
      <c r="D2" s="714"/>
      <c r="E2" s="714"/>
      <c r="F2" s="714"/>
      <c r="G2" s="714"/>
      <c r="H2" s="714"/>
      <c r="I2" s="714"/>
      <c r="J2" s="714"/>
      <c r="K2" s="714"/>
      <c r="L2" s="134"/>
      <c r="M2" s="134"/>
      <c r="N2" s="134"/>
      <c r="O2" s="134"/>
      <c r="P2" s="134"/>
      <c r="Q2" s="134"/>
      <c r="R2" s="134"/>
      <c r="S2" s="134"/>
      <c r="T2" s="134"/>
      <c r="U2" s="134"/>
      <c r="V2" s="134"/>
      <c r="W2" s="134"/>
      <c r="X2" s="134"/>
      <c r="Y2" s="144"/>
    </row>
    <row r="3" spans="1:25" ht="18.75" x14ac:dyDescent="0.25">
      <c r="A3" s="729" t="s">
        <v>781</v>
      </c>
      <c r="B3" s="729"/>
      <c r="C3" s="729"/>
      <c r="D3" s="729"/>
      <c r="E3" s="729"/>
      <c r="F3" s="729"/>
      <c r="G3" s="729"/>
      <c r="H3" s="729"/>
      <c r="I3" s="729"/>
      <c r="J3" s="729"/>
      <c r="K3" s="729"/>
      <c r="L3" s="134"/>
      <c r="M3" s="134"/>
      <c r="N3" s="134"/>
      <c r="O3" s="134"/>
      <c r="P3" s="134"/>
      <c r="Q3" s="134"/>
      <c r="R3" s="134"/>
      <c r="S3" s="134"/>
      <c r="T3" s="134"/>
      <c r="U3" s="134"/>
      <c r="V3" s="134"/>
      <c r="W3" s="134"/>
      <c r="X3" s="134"/>
      <c r="Y3" s="144"/>
    </row>
    <row r="4" spans="1:25" x14ac:dyDescent="0.25">
      <c r="A4" s="726" t="s">
        <v>553</v>
      </c>
      <c r="B4" s="751"/>
      <c r="C4" s="139" t="s">
        <v>3</v>
      </c>
      <c r="D4" s="140" t="s">
        <v>4</v>
      </c>
      <c r="E4" s="140" t="s">
        <v>5</v>
      </c>
      <c r="F4" s="141" t="s">
        <v>6</v>
      </c>
      <c r="G4" s="141" t="s">
        <v>7</v>
      </c>
      <c r="H4" s="141" t="s">
        <v>8</v>
      </c>
      <c r="I4" s="141" t="s">
        <v>9</v>
      </c>
      <c r="J4" s="142" t="s">
        <v>10</v>
      </c>
      <c r="K4" s="142" t="s">
        <v>11</v>
      </c>
      <c r="L4" s="142" t="s">
        <v>672</v>
      </c>
      <c r="M4" s="142" t="s">
        <v>750</v>
      </c>
      <c r="N4" s="246"/>
      <c r="O4" s="135"/>
      <c r="P4" s="135"/>
      <c r="Q4" s="135"/>
      <c r="R4" s="135"/>
      <c r="S4" s="135"/>
      <c r="T4" s="135"/>
      <c r="U4" s="135"/>
      <c r="V4" s="135"/>
      <c r="W4" s="135"/>
      <c r="X4" s="135"/>
      <c r="Y4" s="135"/>
    </row>
    <row r="5" spans="1:25" x14ac:dyDescent="0.25">
      <c r="A5" s="752" t="s">
        <v>544</v>
      </c>
      <c r="B5" s="752"/>
      <c r="C5" s="109">
        <f>SUM(D5:M5)</f>
        <v>521</v>
      </c>
      <c r="D5" s="109">
        <v>60</v>
      </c>
      <c r="E5" s="109">
        <v>37</v>
      </c>
      <c r="F5" s="109">
        <v>56</v>
      </c>
      <c r="G5" s="109">
        <v>44</v>
      </c>
      <c r="H5" s="109">
        <v>57</v>
      </c>
      <c r="I5" s="109">
        <v>49</v>
      </c>
      <c r="J5" s="109">
        <v>43</v>
      </c>
      <c r="K5" s="109">
        <v>67</v>
      </c>
      <c r="L5" s="109">
        <v>51</v>
      </c>
      <c r="M5" s="109">
        <v>57</v>
      </c>
      <c r="N5" s="247"/>
      <c r="O5" s="135"/>
      <c r="P5" s="135"/>
      <c r="Q5" s="135"/>
      <c r="R5" s="135"/>
      <c r="S5" s="135"/>
      <c r="T5" s="135"/>
      <c r="U5" s="135"/>
      <c r="V5" s="135"/>
      <c r="W5" s="135"/>
      <c r="X5" s="135"/>
      <c r="Y5" s="135"/>
    </row>
    <row r="6" spans="1:25" x14ac:dyDescent="0.25">
      <c r="A6" s="753" t="s">
        <v>218</v>
      </c>
      <c r="B6" s="360" t="s">
        <v>219</v>
      </c>
      <c r="C6" s="109">
        <f>SUM(D6:M6)</f>
        <v>261</v>
      </c>
      <c r="D6" s="330">
        <v>43</v>
      </c>
      <c r="E6" s="330">
        <v>18</v>
      </c>
      <c r="F6" s="330">
        <v>33</v>
      </c>
      <c r="G6" s="330">
        <v>26</v>
      </c>
      <c r="H6" s="330">
        <v>33</v>
      </c>
      <c r="I6" s="330">
        <v>28</v>
      </c>
      <c r="J6" s="330">
        <v>16</v>
      </c>
      <c r="K6" s="330">
        <v>21</v>
      </c>
      <c r="L6" s="330">
        <v>15</v>
      </c>
      <c r="M6" s="330">
        <v>28</v>
      </c>
      <c r="N6" s="249"/>
      <c r="O6" s="138"/>
      <c r="P6" s="138"/>
      <c r="Q6" s="138"/>
      <c r="R6" s="138"/>
      <c r="S6" s="138"/>
      <c r="T6" s="138"/>
      <c r="U6" s="138"/>
      <c r="V6" s="138"/>
      <c r="W6" s="138"/>
      <c r="X6" s="138"/>
      <c r="Y6" s="138"/>
    </row>
    <row r="7" spans="1:25" x14ac:dyDescent="0.25">
      <c r="A7" s="754"/>
      <c r="B7" s="360" t="s">
        <v>220</v>
      </c>
      <c r="C7" s="109">
        <f t="shared" ref="C7:C18" si="0">SUM(D7:M7)</f>
        <v>150</v>
      </c>
      <c r="D7" s="330">
        <v>14</v>
      </c>
      <c r="E7" s="330">
        <v>18</v>
      </c>
      <c r="F7" s="330">
        <v>17</v>
      </c>
      <c r="G7" s="330">
        <v>16</v>
      </c>
      <c r="H7" s="330">
        <v>23</v>
      </c>
      <c r="I7" s="330">
        <v>15</v>
      </c>
      <c r="J7" s="330">
        <v>13</v>
      </c>
      <c r="K7" s="330">
        <v>11</v>
      </c>
      <c r="L7" s="330">
        <v>6</v>
      </c>
      <c r="M7" s="330">
        <v>17</v>
      </c>
      <c r="N7" s="249"/>
      <c r="O7" s="138"/>
      <c r="P7" s="138"/>
      <c r="Q7" s="138"/>
      <c r="R7" s="138"/>
      <c r="S7" s="138"/>
      <c r="T7" s="138"/>
      <c r="U7" s="138"/>
      <c r="V7" s="138"/>
      <c r="W7" s="138"/>
      <c r="X7" s="138"/>
      <c r="Y7" s="138"/>
    </row>
    <row r="8" spans="1:25" ht="25.5" x14ac:dyDescent="0.25">
      <c r="A8" s="754"/>
      <c r="B8" s="359" t="s">
        <v>221</v>
      </c>
      <c r="C8" s="109">
        <f t="shared" si="0"/>
        <v>6</v>
      </c>
      <c r="D8" s="330">
        <v>2</v>
      </c>
      <c r="E8" s="330">
        <v>1</v>
      </c>
      <c r="F8" s="330">
        <v>1</v>
      </c>
      <c r="G8" s="330">
        <v>1</v>
      </c>
      <c r="H8" s="330">
        <v>0</v>
      </c>
      <c r="I8" s="330">
        <v>0</v>
      </c>
      <c r="J8" s="330">
        <v>1</v>
      </c>
      <c r="K8" s="330">
        <v>0</v>
      </c>
      <c r="L8" s="330">
        <v>0</v>
      </c>
      <c r="M8" s="330">
        <v>0</v>
      </c>
      <c r="N8" s="249"/>
      <c r="O8" s="138"/>
      <c r="P8" s="138"/>
      <c r="Q8" s="138"/>
      <c r="R8" s="138"/>
      <c r="S8" s="138"/>
      <c r="T8" s="138"/>
      <c r="U8" s="138"/>
      <c r="V8" s="138"/>
      <c r="W8" s="138"/>
      <c r="X8" s="138"/>
      <c r="Y8" s="138"/>
    </row>
    <row r="9" spans="1:25" x14ac:dyDescent="0.25">
      <c r="A9" s="754"/>
      <c r="B9" s="359" t="s">
        <v>222</v>
      </c>
      <c r="C9" s="109">
        <f t="shared" si="0"/>
        <v>2</v>
      </c>
      <c r="D9" s="330">
        <v>1</v>
      </c>
      <c r="E9" s="330">
        <v>0</v>
      </c>
      <c r="F9" s="330">
        <v>0</v>
      </c>
      <c r="G9" s="330">
        <v>1</v>
      </c>
      <c r="H9" s="330">
        <v>0</v>
      </c>
      <c r="I9" s="330">
        <v>0</v>
      </c>
      <c r="J9" s="330">
        <v>0</v>
      </c>
      <c r="K9" s="330">
        <v>0</v>
      </c>
      <c r="L9" s="330">
        <v>0</v>
      </c>
      <c r="M9" s="330">
        <v>0</v>
      </c>
      <c r="N9" s="249"/>
      <c r="O9" s="138"/>
      <c r="P9" s="138"/>
      <c r="Q9" s="138"/>
      <c r="R9" s="138"/>
      <c r="S9" s="138"/>
      <c r="T9" s="138"/>
      <c r="U9" s="138"/>
      <c r="V9" s="138"/>
      <c r="W9" s="138"/>
      <c r="X9" s="138"/>
      <c r="Y9" s="138"/>
    </row>
    <row r="10" spans="1:25" ht="26.25" x14ac:dyDescent="0.25">
      <c r="A10" s="754"/>
      <c r="B10" s="361" t="s">
        <v>223</v>
      </c>
      <c r="C10" s="109">
        <f t="shared" si="0"/>
        <v>2</v>
      </c>
      <c r="D10" s="505">
        <v>0</v>
      </c>
      <c r="E10" s="505">
        <v>0</v>
      </c>
      <c r="F10" s="505">
        <v>0</v>
      </c>
      <c r="G10" s="505">
        <v>0</v>
      </c>
      <c r="H10" s="505">
        <v>1</v>
      </c>
      <c r="I10" s="505">
        <v>1</v>
      </c>
      <c r="J10" s="505">
        <v>0</v>
      </c>
      <c r="K10" s="505">
        <v>0</v>
      </c>
      <c r="L10" s="505">
        <v>0</v>
      </c>
      <c r="M10" s="505">
        <v>0</v>
      </c>
      <c r="N10" s="262"/>
      <c r="O10" s="138"/>
      <c r="P10" s="138"/>
      <c r="Q10" s="138"/>
      <c r="R10" s="138"/>
      <c r="S10" s="138"/>
      <c r="T10" s="138"/>
      <c r="U10" s="138"/>
      <c r="V10" s="138"/>
      <c r="W10" s="138"/>
      <c r="X10" s="138"/>
      <c r="Y10" s="138"/>
    </row>
    <row r="11" spans="1:25" x14ac:dyDescent="0.25">
      <c r="A11" s="754"/>
      <c r="B11" s="360" t="s">
        <v>112</v>
      </c>
      <c r="C11" s="109">
        <v>93</v>
      </c>
      <c r="D11" s="330">
        <v>0</v>
      </c>
      <c r="E11" s="330">
        <v>0</v>
      </c>
      <c r="F11" s="330">
        <v>5</v>
      </c>
      <c r="G11" s="330">
        <v>0</v>
      </c>
      <c r="H11" s="330">
        <v>0</v>
      </c>
      <c r="I11" s="330">
        <v>5</v>
      </c>
      <c r="J11" s="330">
        <v>13</v>
      </c>
      <c r="K11" s="330">
        <v>31</v>
      </c>
      <c r="L11" s="330">
        <v>30</v>
      </c>
      <c r="M11" s="330">
        <v>9</v>
      </c>
      <c r="N11" s="249"/>
      <c r="O11" s="138"/>
      <c r="P11" s="138"/>
      <c r="Q11" s="138"/>
      <c r="R11" s="138"/>
      <c r="S11" s="138"/>
      <c r="T11" s="138"/>
      <c r="U11" s="138"/>
      <c r="V11" s="138"/>
      <c r="W11" s="138"/>
      <c r="X11" s="138"/>
      <c r="Y11" s="138"/>
    </row>
    <row r="12" spans="1:25" s="144" customFormat="1" x14ac:dyDescent="0.25">
      <c r="A12" s="755"/>
      <c r="B12" s="360" t="s">
        <v>128</v>
      </c>
      <c r="C12" s="109">
        <v>7</v>
      </c>
      <c r="D12" s="330">
        <v>0</v>
      </c>
      <c r="E12" s="330">
        <v>0</v>
      </c>
      <c r="F12" s="330">
        <v>0</v>
      </c>
      <c r="G12" s="330">
        <v>0</v>
      </c>
      <c r="H12" s="330">
        <v>0</v>
      </c>
      <c r="I12" s="330">
        <v>0</v>
      </c>
      <c r="J12" s="330">
        <v>0</v>
      </c>
      <c r="K12" s="330">
        <v>4</v>
      </c>
      <c r="L12" s="330">
        <v>0</v>
      </c>
      <c r="M12" s="330">
        <v>3</v>
      </c>
      <c r="N12" s="249"/>
      <c r="O12" s="138"/>
      <c r="P12" s="138"/>
      <c r="Q12" s="138"/>
      <c r="R12" s="138"/>
      <c r="S12" s="138"/>
      <c r="T12" s="138"/>
      <c r="U12" s="138"/>
      <c r="V12" s="138"/>
      <c r="W12" s="138"/>
      <c r="X12" s="138"/>
      <c r="Y12" s="138"/>
    </row>
    <row r="13" spans="1:25" x14ac:dyDescent="0.25">
      <c r="A13" s="718" t="s">
        <v>224</v>
      </c>
      <c r="B13" s="360" t="s">
        <v>225</v>
      </c>
      <c r="C13" s="109">
        <f t="shared" si="0"/>
        <v>88</v>
      </c>
      <c r="D13" s="330">
        <v>19</v>
      </c>
      <c r="E13" s="330">
        <v>3</v>
      </c>
      <c r="F13" s="330">
        <v>9</v>
      </c>
      <c r="G13" s="330">
        <v>5</v>
      </c>
      <c r="H13" s="330">
        <v>10</v>
      </c>
      <c r="I13" s="330">
        <v>14</v>
      </c>
      <c r="J13" s="330">
        <v>7</v>
      </c>
      <c r="K13" s="330">
        <v>8</v>
      </c>
      <c r="L13" s="330">
        <v>5</v>
      </c>
      <c r="M13" s="330">
        <v>8</v>
      </c>
      <c r="N13" s="249"/>
      <c r="O13" s="136"/>
      <c r="P13" s="136"/>
      <c r="Q13" s="136"/>
      <c r="R13" s="136"/>
      <c r="S13" s="136"/>
      <c r="T13" s="136"/>
      <c r="U13" s="136"/>
      <c r="V13" s="136"/>
      <c r="W13" s="136"/>
      <c r="X13" s="136"/>
      <c r="Y13" s="136"/>
    </row>
    <row r="14" spans="1:25" x14ac:dyDescent="0.25">
      <c r="A14" s="718"/>
      <c r="B14" s="360" t="s">
        <v>226</v>
      </c>
      <c r="C14" s="109">
        <f>SUM(D14:M14)</f>
        <v>291</v>
      </c>
      <c r="D14" s="330">
        <v>39</v>
      </c>
      <c r="E14" s="330">
        <v>33</v>
      </c>
      <c r="F14" s="330">
        <v>41</v>
      </c>
      <c r="G14" s="330">
        <v>38</v>
      </c>
      <c r="H14" s="330">
        <v>46</v>
      </c>
      <c r="I14" s="330">
        <v>25</v>
      </c>
      <c r="J14" s="330">
        <v>22</v>
      </c>
      <c r="K14" s="330">
        <v>21</v>
      </c>
      <c r="L14" s="330">
        <v>5</v>
      </c>
      <c r="M14" s="330">
        <v>21</v>
      </c>
      <c r="N14" s="249"/>
      <c r="O14" s="138"/>
      <c r="P14" s="138"/>
      <c r="Q14" s="138"/>
      <c r="R14" s="138"/>
      <c r="S14" s="138"/>
      <c r="T14" s="138"/>
      <c r="U14" s="138"/>
      <c r="V14" s="138"/>
      <c r="W14" s="138"/>
      <c r="X14" s="138"/>
      <c r="Y14" s="138"/>
    </row>
    <row r="15" spans="1:25" x14ac:dyDescent="0.25">
      <c r="A15" s="750"/>
      <c r="B15" s="360" t="s">
        <v>112</v>
      </c>
      <c r="C15" s="109">
        <f t="shared" si="0"/>
        <v>142</v>
      </c>
      <c r="D15" s="330">
        <v>2</v>
      </c>
      <c r="E15" s="330">
        <v>1</v>
      </c>
      <c r="F15" s="330">
        <v>6</v>
      </c>
      <c r="G15" s="330">
        <v>1</v>
      </c>
      <c r="H15" s="330">
        <v>1</v>
      </c>
      <c r="I15" s="330">
        <v>10</v>
      </c>
      <c r="J15" s="330">
        <v>14</v>
      </c>
      <c r="K15" s="330">
        <v>38</v>
      </c>
      <c r="L15" s="330">
        <v>41</v>
      </c>
      <c r="M15" s="330">
        <v>28</v>
      </c>
      <c r="N15" s="249"/>
      <c r="O15" s="138"/>
      <c r="P15" s="138"/>
      <c r="Q15" s="138"/>
      <c r="R15" s="138"/>
      <c r="S15" s="138"/>
      <c r="T15" s="138"/>
      <c r="U15" s="138"/>
      <c r="V15" s="138"/>
      <c r="W15" s="138"/>
      <c r="X15" s="138"/>
      <c r="Y15" s="138"/>
    </row>
    <row r="16" spans="1:25" x14ac:dyDescent="0.25">
      <c r="A16" s="718" t="s">
        <v>227</v>
      </c>
      <c r="B16" s="360" t="s">
        <v>228</v>
      </c>
      <c r="C16" s="109">
        <f t="shared" si="0"/>
        <v>488</v>
      </c>
      <c r="D16" s="330">
        <v>55</v>
      </c>
      <c r="E16" s="330">
        <v>37</v>
      </c>
      <c r="F16" s="330">
        <v>56</v>
      </c>
      <c r="G16" s="330">
        <v>44</v>
      </c>
      <c r="H16" s="330">
        <v>55</v>
      </c>
      <c r="I16" s="330">
        <v>48</v>
      </c>
      <c r="J16" s="330">
        <v>40</v>
      </c>
      <c r="K16" s="330">
        <v>54</v>
      </c>
      <c r="L16" s="330">
        <v>45</v>
      </c>
      <c r="M16" s="330">
        <v>54</v>
      </c>
      <c r="N16" s="249"/>
      <c r="O16" s="136"/>
      <c r="P16" s="136"/>
      <c r="Q16" s="136"/>
      <c r="R16" s="136"/>
      <c r="S16" s="136"/>
      <c r="T16" s="136"/>
      <c r="U16" s="136"/>
      <c r="V16" s="136"/>
      <c r="W16" s="136"/>
      <c r="X16" s="136"/>
      <c r="Y16" s="136"/>
    </row>
    <row r="17" spans="1:25" x14ac:dyDescent="0.25">
      <c r="A17" s="718"/>
      <c r="B17" s="360" t="s">
        <v>229</v>
      </c>
      <c r="C17" s="109">
        <f t="shared" si="0"/>
        <v>13</v>
      </c>
      <c r="D17" s="330">
        <v>5</v>
      </c>
      <c r="E17" s="330">
        <v>0</v>
      </c>
      <c r="F17" s="330">
        <v>0</v>
      </c>
      <c r="G17" s="330">
        <v>0</v>
      </c>
      <c r="H17" s="330">
        <v>2</v>
      </c>
      <c r="I17" s="330">
        <v>1</v>
      </c>
      <c r="J17" s="330">
        <v>0</v>
      </c>
      <c r="K17" s="330">
        <v>4</v>
      </c>
      <c r="L17" s="330">
        <v>0</v>
      </c>
      <c r="M17" s="330">
        <v>1</v>
      </c>
      <c r="N17" s="249"/>
      <c r="O17" s="138"/>
      <c r="P17" s="138"/>
      <c r="Q17" s="138"/>
      <c r="R17" s="138"/>
      <c r="S17" s="138"/>
      <c r="T17" s="138"/>
      <c r="U17" s="138"/>
      <c r="V17" s="138"/>
      <c r="W17" s="138"/>
      <c r="X17" s="138"/>
      <c r="Y17" s="138"/>
    </row>
    <row r="18" spans="1:25" x14ac:dyDescent="0.25">
      <c r="A18" s="718"/>
      <c r="B18" s="362" t="s">
        <v>112</v>
      </c>
      <c r="C18" s="109">
        <f t="shared" si="0"/>
        <v>20</v>
      </c>
      <c r="D18" s="506">
        <v>0</v>
      </c>
      <c r="E18" s="506">
        <v>0</v>
      </c>
      <c r="F18" s="506">
        <v>0</v>
      </c>
      <c r="G18" s="506">
        <v>0</v>
      </c>
      <c r="H18" s="506">
        <v>0</v>
      </c>
      <c r="I18" s="506">
        <v>0</v>
      </c>
      <c r="J18" s="506">
        <v>3</v>
      </c>
      <c r="K18" s="506">
        <v>9</v>
      </c>
      <c r="L18" s="506">
        <v>6</v>
      </c>
      <c r="M18" s="506">
        <v>2</v>
      </c>
      <c r="N18" s="442"/>
      <c r="O18" s="144"/>
      <c r="P18" s="144"/>
      <c r="Q18" s="144"/>
      <c r="R18" s="144"/>
      <c r="S18" s="144"/>
      <c r="T18" s="144"/>
      <c r="U18" s="144"/>
      <c r="V18" s="144"/>
      <c r="W18" s="144"/>
      <c r="X18" s="144"/>
      <c r="Y18" s="144"/>
    </row>
    <row r="19" spans="1:25" x14ac:dyDescent="0.25">
      <c r="A19" s="138"/>
      <c r="B19" s="138"/>
      <c r="C19" s="137"/>
      <c r="D19" s="137"/>
      <c r="E19" s="137"/>
      <c r="F19" s="137"/>
      <c r="G19" s="137"/>
      <c r="H19" s="137"/>
      <c r="I19" s="137"/>
      <c r="J19" s="137"/>
      <c r="K19" s="144"/>
      <c r="O19" s="144"/>
      <c r="P19" s="144"/>
      <c r="Q19" s="144"/>
      <c r="R19" s="144"/>
      <c r="S19" s="144"/>
      <c r="T19" s="144"/>
      <c r="U19" s="144"/>
      <c r="V19" s="144"/>
      <c r="W19" s="144"/>
      <c r="X19" s="144"/>
      <c r="Y19" s="144"/>
    </row>
  </sheetData>
  <mergeCells count="8">
    <mergeCell ref="A16:A18"/>
    <mergeCell ref="A1:K1"/>
    <mergeCell ref="A2:K2"/>
    <mergeCell ref="A3:K3"/>
    <mergeCell ref="A13:A15"/>
    <mergeCell ref="A4:B4"/>
    <mergeCell ref="A5:B5"/>
    <mergeCell ref="A6:A12"/>
  </mergeCells>
  <hyperlinks>
    <hyperlink ref="O1" location="INDEX!A1" display="Back to Index" xr:uid="{8681FD5F-8C79-476D-8241-AA2DA3FEDE40}"/>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2270D-9F9F-4CB7-9CBD-576FB709366B}">
  <sheetPr>
    <tabColor theme="9"/>
  </sheetPr>
  <dimension ref="A1:N17"/>
  <sheetViews>
    <sheetView zoomScale="120" zoomScaleNormal="120" workbookViewId="0">
      <selection activeCell="R9" sqref="R9"/>
    </sheetView>
  </sheetViews>
  <sheetFormatPr defaultRowHeight="15" x14ac:dyDescent="0.25"/>
  <cols>
    <col min="1" max="1" width="14.5703125" customWidth="1"/>
    <col min="7" max="7" width="9.140625" customWidth="1"/>
    <col min="9" max="9" width="9.140625" style="144"/>
    <col min="14" max="14" width="12.7109375" bestFit="1" customWidth="1"/>
  </cols>
  <sheetData>
    <row r="1" spans="1:14" ht="18.75" x14ac:dyDescent="0.25">
      <c r="A1" s="741" t="s">
        <v>554</v>
      </c>
      <c r="B1" s="741"/>
      <c r="C1" s="741"/>
      <c r="D1" s="741"/>
      <c r="E1" s="741"/>
      <c r="F1" s="741"/>
      <c r="G1" s="741"/>
      <c r="H1" s="741"/>
      <c r="I1" s="741"/>
      <c r="J1" s="741"/>
      <c r="K1" s="741"/>
      <c r="L1" s="741"/>
      <c r="M1" s="208"/>
      <c r="N1" s="222" t="s">
        <v>648</v>
      </c>
    </row>
    <row r="2" spans="1:14" ht="18.75" x14ac:dyDescent="0.25">
      <c r="A2" s="756" t="s">
        <v>1</v>
      </c>
      <c r="B2" s="756"/>
      <c r="C2" s="756"/>
      <c r="D2" s="756"/>
      <c r="E2" s="756"/>
      <c r="F2" s="756"/>
      <c r="G2" s="756"/>
      <c r="H2" s="756"/>
      <c r="I2" s="756"/>
      <c r="J2" s="756"/>
      <c r="K2" s="756"/>
      <c r="L2" s="756"/>
      <c r="M2" s="208"/>
    </row>
    <row r="3" spans="1:14" ht="18.75" x14ac:dyDescent="0.25">
      <c r="A3" s="745" t="s">
        <v>780</v>
      </c>
      <c r="B3" s="745"/>
      <c r="C3" s="745"/>
      <c r="D3" s="745"/>
      <c r="E3" s="745"/>
      <c r="F3" s="745"/>
      <c r="G3" s="745"/>
      <c r="H3" s="745"/>
      <c r="I3" s="745"/>
      <c r="J3" s="745"/>
      <c r="K3" s="745"/>
      <c r="L3" s="745"/>
      <c r="M3" s="208"/>
    </row>
    <row r="4" spans="1:14" x14ac:dyDescent="0.25">
      <c r="A4" s="747" t="s">
        <v>173</v>
      </c>
      <c r="B4" s="748" t="s">
        <v>3</v>
      </c>
      <c r="C4" s="759" t="s">
        <v>218</v>
      </c>
      <c r="D4" s="760"/>
      <c r="E4" s="760"/>
      <c r="F4" s="760"/>
      <c r="G4" s="760"/>
      <c r="H4" s="760"/>
      <c r="I4" s="761"/>
      <c r="J4" s="749" t="s">
        <v>227</v>
      </c>
      <c r="K4" s="749"/>
      <c r="L4" s="749"/>
    </row>
    <row r="5" spans="1:14" ht="64.5" x14ac:dyDescent="0.25">
      <c r="A5" s="757"/>
      <c r="B5" s="758"/>
      <c r="C5" s="335" t="s">
        <v>219</v>
      </c>
      <c r="D5" s="335" t="s">
        <v>555</v>
      </c>
      <c r="E5" s="335" t="s">
        <v>232</v>
      </c>
      <c r="F5" s="335" t="s">
        <v>222</v>
      </c>
      <c r="G5" s="335" t="s">
        <v>556</v>
      </c>
      <c r="H5" s="335" t="s">
        <v>557</v>
      </c>
      <c r="I5" s="335" t="s">
        <v>128</v>
      </c>
      <c r="J5" s="335" t="s">
        <v>228</v>
      </c>
      <c r="K5" s="335" t="s">
        <v>229</v>
      </c>
      <c r="L5" s="335" t="s">
        <v>558</v>
      </c>
    </row>
    <row r="6" spans="1:14" ht="25.5" x14ac:dyDescent="0.25">
      <c r="A6" s="363" t="s">
        <v>544</v>
      </c>
      <c r="B6" s="507">
        <v>57</v>
      </c>
      <c r="C6" s="507">
        <v>28</v>
      </c>
      <c r="D6" s="507">
        <v>17</v>
      </c>
      <c r="E6" s="507">
        <v>0</v>
      </c>
      <c r="F6" s="507">
        <v>0</v>
      </c>
      <c r="G6" s="507">
        <v>0</v>
      </c>
      <c r="H6" s="507">
        <v>9</v>
      </c>
      <c r="I6" s="507">
        <v>3</v>
      </c>
      <c r="J6" s="507">
        <v>54</v>
      </c>
      <c r="K6" s="507">
        <v>1</v>
      </c>
      <c r="L6" s="507">
        <v>2</v>
      </c>
    </row>
    <row r="7" spans="1:14" x14ac:dyDescent="0.25">
      <c r="A7" s="340" t="s">
        <v>545</v>
      </c>
      <c r="B7" s="109">
        <v>1</v>
      </c>
      <c r="C7" s="330">
        <v>0</v>
      </c>
      <c r="D7" s="330">
        <v>1</v>
      </c>
      <c r="E7" s="330">
        <v>0</v>
      </c>
      <c r="F7" s="330">
        <v>0</v>
      </c>
      <c r="G7" s="330">
        <v>0</v>
      </c>
      <c r="H7" s="330">
        <v>0</v>
      </c>
      <c r="I7" s="330">
        <v>0</v>
      </c>
      <c r="J7" s="330">
        <v>1</v>
      </c>
      <c r="K7" s="330">
        <v>0</v>
      </c>
      <c r="L7" s="330">
        <v>0</v>
      </c>
    </row>
    <row r="8" spans="1:14" x14ac:dyDescent="0.25">
      <c r="A8" s="340" t="s">
        <v>559</v>
      </c>
      <c r="B8" s="109">
        <v>17</v>
      </c>
      <c r="C8" s="330">
        <v>6</v>
      </c>
      <c r="D8" s="330">
        <v>9</v>
      </c>
      <c r="E8" s="330">
        <v>0</v>
      </c>
      <c r="F8" s="330">
        <v>0</v>
      </c>
      <c r="G8" s="330">
        <v>0</v>
      </c>
      <c r="H8" s="330">
        <v>2</v>
      </c>
      <c r="I8" s="330">
        <v>0</v>
      </c>
      <c r="J8" s="330">
        <v>16</v>
      </c>
      <c r="K8" s="330">
        <v>0</v>
      </c>
      <c r="L8" s="330">
        <v>1</v>
      </c>
    </row>
    <row r="9" spans="1:14" x14ac:dyDescent="0.25">
      <c r="A9" s="340" t="s">
        <v>175</v>
      </c>
      <c r="B9" s="109">
        <v>8</v>
      </c>
      <c r="C9" s="330">
        <v>4</v>
      </c>
      <c r="D9" s="330">
        <v>1</v>
      </c>
      <c r="E9" s="330">
        <v>0</v>
      </c>
      <c r="F9" s="330">
        <v>0</v>
      </c>
      <c r="G9" s="330">
        <v>0</v>
      </c>
      <c r="H9" s="330">
        <v>3</v>
      </c>
      <c r="I9" s="330">
        <v>0</v>
      </c>
      <c r="J9" s="330">
        <v>7</v>
      </c>
      <c r="K9" s="330">
        <v>0</v>
      </c>
      <c r="L9" s="330">
        <v>1</v>
      </c>
    </row>
    <row r="10" spans="1:14" x14ac:dyDescent="0.25">
      <c r="A10" s="340" t="s">
        <v>176</v>
      </c>
      <c r="B10" s="109">
        <v>9</v>
      </c>
      <c r="C10" s="330">
        <v>6</v>
      </c>
      <c r="D10" s="330">
        <v>1</v>
      </c>
      <c r="E10" s="330">
        <v>0</v>
      </c>
      <c r="F10" s="330">
        <v>0</v>
      </c>
      <c r="G10" s="330">
        <v>0</v>
      </c>
      <c r="H10" s="330">
        <v>2</v>
      </c>
      <c r="I10" s="330">
        <v>0</v>
      </c>
      <c r="J10" s="330">
        <v>9</v>
      </c>
      <c r="K10" s="330">
        <v>0</v>
      </c>
      <c r="L10" s="330">
        <v>0</v>
      </c>
    </row>
    <row r="11" spans="1:14" x14ac:dyDescent="0.25">
      <c r="A11" s="340" t="s">
        <v>177</v>
      </c>
      <c r="B11" s="109">
        <v>4</v>
      </c>
      <c r="C11" s="330">
        <v>2</v>
      </c>
      <c r="D11" s="330">
        <v>0</v>
      </c>
      <c r="E11" s="330">
        <v>0</v>
      </c>
      <c r="F11" s="330">
        <v>0</v>
      </c>
      <c r="G11" s="330">
        <v>0</v>
      </c>
      <c r="H11" s="330">
        <v>1</v>
      </c>
      <c r="I11" s="330">
        <v>1</v>
      </c>
      <c r="J11" s="330">
        <v>4</v>
      </c>
      <c r="K11" s="330">
        <v>0</v>
      </c>
      <c r="L11" s="330">
        <v>0</v>
      </c>
    </row>
    <row r="12" spans="1:14" x14ac:dyDescent="0.25">
      <c r="A12" s="340" t="s">
        <v>178</v>
      </c>
      <c r="B12" s="109">
        <v>7</v>
      </c>
      <c r="C12" s="330">
        <v>6</v>
      </c>
      <c r="D12" s="330">
        <v>1</v>
      </c>
      <c r="E12" s="330">
        <v>0</v>
      </c>
      <c r="F12" s="330">
        <v>0</v>
      </c>
      <c r="G12" s="330">
        <v>0</v>
      </c>
      <c r="H12" s="330">
        <v>0</v>
      </c>
      <c r="I12" s="330">
        <v>0</v>
      </c>
      <c r="J12" s="330">
        <v>7</v>
      </c>
      <c r="K12" s="330">
        <v>0</v>
      </c>
      <c r="L12" s="330">
        <v>0</v>
      </c>
    </row>
    <row r="13" spans="1:14" x14ac:dyDescent="0.25">
      <c r="A13" s="340" t="s">
        <v>179</v>
      </c>
      <c r="B13" s="109">
        <v>4</v>
      </c>
      <c r="C13" s="330">
        <v>3</v>
      </c>
      <c r="D13" s="330">
        <v>1</v>
      </c>
      <c r="E13" s="330">
        <v>0</v>
      </c>
      <c r="F13" s="330">
        <v>0</v>
      </c>
      <c r="G13" s="330">
        <v>0</v>
      </c>
      <c r="H13" s="330">
        <v>0</v>
      </c>
      <c r="I13" s="330">
        <v>0</v>
      </c>
      <c r="J13" s="330">
        <v>4</v>
      </c>
      <c r="K13" s="330">
        <v>0</v>
      </c>
      <c r="L13" s="330">
        <v>0</v>
      </c>
    </row>
    <row r="14" spans="1:14" x14ac:dyDescent="0.25">
      <c r="A14" s="340" t="s">
        <v>180</v>
      </c>
      <c r="B14" s="109">
        <v>1</v>
      </c>
      <c r="C14" s="330">
        <v>1</v>
      </c>
      <c r="D14" s="330">
        <v>0</v>
      </c>
      <c r="E14" s="330">
        <v>0</v>
      </c>
      <c r="F14" s="330">
        <v>0</v>
      </c>
      <c r="G14" s="330">
        <v>0</v>
      </c>
      <c r="H14" s="330">
        <v>0</v>
      </c>
      <c r="I14" s="330">
        <v>0</v>
      </c>
      <c r="J14" s="330">
        <v>1</v>
      </c>
      <c r="K14" s="330">
        <v>0</v>
      </c>
      <c r="L14" s="330">
        <v>0</v>
      </c>
    </row>
    <row r="15" spans="1:14" x14ac:dyDescent="0.25">
      <c r="A15" s="340" t="s">
        <v>181</v>
      </c>
      <c r="B15" s="109">
        <v>0</v>
      </c>
      <c r="C15" s="330">
        <v>0</v>
      </c>
      <c r="D15" s="330">
        <v>0</v>
      </c>
      <c r="E15" s="330">
        <v>0</v>
      </c>
      <c r="F15" s="330">
        <v>0</v>
      </c>
      <c r="G15" s="330">
        <v>0</v>
      </c>
      <c r="H15" s="330">
        <v>0</v>
      </c>
      <c r="I15" s="330">
        <v>0</v>
      </c>
      <c r="J15" s="330">
        <v>0</v>
      </c>
      <c r="K15" s="330">
        <v>0</v>
      </c>
      <c r="L15" s="330">
        <v>0</v>
      </c>
    </row>
    <row r="16" spans="1:14" x14ac:dyDescent="0.25">
      <c r="A16" s="340" t="s">
        <v>182</v>
      </c>
      <c r="B16" s="109">
        <v>0</v>
      </c>
      <c r="C16" s="330">
        <v>0</v>
      </c>
      <c r="D16" s="330">
        <v>0</v>
      </c>
      <c r="E16" s="330">
        <v>0</v>
      </c>
      <c r="F16" s="330">
        <v>0</v>
      </c>
      <c r="G16" s="330">
        <v>0</v>
      </c>
      <c r="H16" s="330">
        <v>0</v>
      </c>
      <c r="I16" s="330">
        <v>0</v>
      </c>
      <c r="J16" s="330">
        <v>0</v>
      </c>
      <c r="K16" s="330">
        <v>0</v>
      </c>
      <c r="L16" s="330">
        <v>0</v>
      </c>
    </row>
    <row r="17" spans="1:12" x14ac:dyDescent="0.25">
      <c r="A17" s="340" t="s">
        <v>112</v>
      </c>
      <c r="B17" s="109">
        <v>6</v>
      </c>
      <c r="C17" s="330">
        <v>0</v>
      </c>
      <c r="D17" s="330">
        <v>3</v>
      </c>
      <c r="E17" s="330">
        <v>0</v>
      </c>
      <c r="F17" s="330">
        <v>0</v>
      </c>
      <c r="G17" s="330">
        <v>0</v>
      </c>
      <c r="H17" s="330">
        <v>1</v>
      </c>
      <c r="I17" s="330">
        <v>2</v>
      </c>
      <c r="J17" s="330">
        <v>5</v>
      </c>
      <c r="K17" s="330">
        <v>1</v>
      </c>
      <c r="L17" s="330">
        <v>0</v>
      </c>
    </row>
  </sheetData>
  <mergeCells count="7">
    <mergeCell ref="A1:L1"/>
    <mergeCell ref="A2:L2"/>
    <mergeCell ref="A3:L3"/>
    <mergeCell ref="A4:A5"/>
    <mergeCell ref="B4:B5"/>
    <mergeCell ref="J4:L4"/>
    <mergeCell ref="C4:I4"/>
  </mergeCells>
  <hyperlinks>
    <hyperlink ref="N1" location="INDEX!A1" display="Back to Index" xr:uid="{BB2BAF96-720D-4F39-9B8F-67D4FB8DF0C9}"/>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6B65-CF19-44BB-B718-9C6CB2E200BD}">
  <sheetPr>
    <tabColor theme="9"/>
  </sheetPr>
  <dimension ref="A1:N17"/>
  <sheetViews>
    <sheetView zoomScale="120" zoomScaleNormal="120" workbookViewId="0">
      <selection activeCell="N8" sqref="N8"/>
    </sheetView>
  </sheetViews>
  <sheetFormatPr defaultRowHeight="15" x14ac:dyDescent="0.25"/>
  <cols>
    <col min="1" max="1" width="15" customWidth="1"/>
    <col min="9" max="9" width="9.140625" style="144"/>
    <col min="14" max="14" width="12.7109375" bestFit="1" customWidth="1"/>
  </cols>
  <sheetData>
    <row r="1" spans="1:14" ht="18.75" x14ac:dyDescent="0.25">
      <c r="A1" s="714" t="s">
        <v>560</v>
      </c>
      <c r="B1" s="714"/>
      <c r="C1" s="714"/>
      <c r="D1" s="714"/>
      <c r="E1" s="714"/>
      <c r="F1" s="714"/>
      <c r="G1" s="714"/>
      <c r="H1" s="714"/>
      <c r="I1" s="714"/>
      <c r="J1" s="714"/>
      <c r="K1" s="714"/>
      <c r="L1" s="714"/>
      <c r="N1" s="222" t="s">
        <v>648</v>
      </c>
    </row>
    <row r="2" spans="1:14" ht="18.75" customHeight="1" x14ac:dyDescent="0.25">
      <c r="A2" s="715" t="s">
        <v>1</v>
      </c>
      <c r="B2" s="715"/>
      <c r="C2" s="715"/>
      <c r="D2" s="715"/>
      <c r="E2" s="715"/>
      <c r="F2" s="715"/>
      <c r="G2" s="715"/>
      <c r="H2" s="715"/>
      <c r="I2" s="715"/>
      <c r="J2" s="715"/>
      <c r="K2" s="715"/>
      <c r="L2" s="715"/>
    </row>
    <row r="3" spans="1:14" ht="18.75" x14ac:dyDescent="0.25">
      <c r="A3" s="762" t="s">
        <v>779</v>
      </c>
      <c r="B3" s="762"/>
      <c r="C3" s="762"/>
      <c r="D3" s="762"/>
      <c r="E3" s="762"/>
      <c r="F3" s="762"/>
      <c r="G3" s="762"/>
      <c r="H3" s="762"/>
      <c r="I3" s="762"/>
      <c r="J3" s="762"/>
      <c r="K3" s="762"/>
      <c r="L3" s="762"/>
    </row>
    <row r="4" spans="1:14" x14ac:dyDescent="0.25">
      <c r="A4" s="763" t="s">
        <v>173</v>
      </c>
      <c r="B4" s="765" t="s">
        <v>3</v>
      </c>
      <c r="C4" s="770" t="s">
        <v>218</v>
      </c>
      <c r="D4" s="771"/>
      <c r="E4" s="771"/>
      <c r="F4" s="771"/>
      <c r="G4" s="771"/>
      <c r="H4" s="771"/>
      <c r="I4" s="772"/>
      <c r="J4" s="767" t="s">
        <v>227</v>
      </c>
      <c r="K4" s="768"/>
      <c r="L4" s="769"/>
    </row>
    <row r="5" spans="1:14" ht="64.5" x14ac:dyDescent="0.25">
      <c r="A5" s="764"/>
      <c r="B5" s="766"/>
      <c r="C5" s="218" t="s">
        <v>219</v>
      </c>
      <c r="D5" s="219" t="s">
        <v>555</v>
      </c>
      <c r="E5" s="216" t="s">
        <v>232</v>
      </c>
      <c r="F5" s="216" t="s">
        <v>222</v>
      </c>
      <c r="G5" s="217" t="s">
        <v>556</v>
      </c>
      <c r="H5" s="215" t="s">
        <v>557</v>
      </c>
      <c r="I5" s="335" t="s">
        <v>128</v>
      </c>
      <c r="J5" s="214" t="s">
        <v>228</v>
      </c>
      <c r="K5" s="216" t="s">
        <v>229</v>
      </c>
      <c r="L5" s="215" t="s">
        <v>558</v>
      </c>
    </row>
    <row r="6" spans="1:14" ht="25.5" x14ac:dyDescent="0.25">
      <c r="A6" s="151" t="s">
        <v>544</v>
      </c>
      <c r="B6" s="508">
        <v>521</v>
      </c>
      <c r="C6" s="509">
        <v>261</v>
      </c>
      <c r="D6" s="510">
        <v>150</v>
      </c>
      <c r="E6" s="511">
        <v>6</v>
      </c>
      <c r="F6" s="511">
        <v>2</v>
      </c>
      <c r="G6" s="511">
        <v>2</v>
      </c>
      <c r="H6" s="512">
        <v>93</v>
      </c>
      <c r="I6" s="513">
        <v>7</v>
      </c>
      <c r="J6" s="514">
        <v>488</v>
      </c>
      <c r="K6" s="511">
        <v>13</v>
      </c>
      <c r="L6" s="512">
        <v>20</v>
      </c>
    </row>
    <row r="7" spans="1:14" x14ac:dyDescent="0.25">
      <c r="A7" s="152" t="s">
        <v>545</v>
      </c>
      <c r="B7" s="515">
        <v>14</v>
      </c>
      <c r="C7" s="516">
        <v>5</v>
      </c>
      <c r="D7" s="516">
        <v>7</v>
      </c>
      <c r="E7" s="516">
        <v>0</v>
      </c>
      <c r="F7" s="516">
        <v>0</v>
      </c>
      <c r="G7" s="516">
        <v>0</v>
      </c>
      <c r="H7" s="516">
        <v>2</v>
      </c>
      <c r="I7" s="516">
        <v>0</v>
      </c>
      <c r="J7" s="516">
        <v>12</v>
      </c>
      <c r="K7" s="516">
        <v>2</v>
      </c>
      <c r="L7" s="516">
        <v>0</v>
      </c>
    </row>
    <row r="8" spans="1:14" x14ac:dyDescent="0.25">
      <c r="A8" s="153" t="s">
        <v>559</v>
      </c>
      <c r="B8" s="517">
        <v>102</v>
      </c>
      <c r="C8" s="516">
        <v>43</v>
      </c>
      <c r="D8" s="516">
        <v>43</v>
      </c>
      <c r="E8" s="516">
        <v>1</v>
      </c>
      <c r="F8" s="516">
        <v>0</v>
      </c>
      <c r="G8" s="516">
        <v>0</v>
      </c>
      <c r="H8" s="516">
        <v>14</v>
      </c>
      <c r="I8" s="516">
        <v>1</v>
      </c>
      <c r="J8" s="516">
        <v>96</v>
      </c>
      <c r="K8" s="516">
        <v>4</v>
      </c>
      <c r="L8" s="516">
        <v>2</v>
      </c>
    </row>
    <row r="9" spans="1:14" x14ac:dyDescent="0.25">
      <c r="A9" s="153" t="s">
        <v>175</v>
      </c>
      <c r="B9" s="517">
        <v>105</v>
      </c>
      <c r="C9" s="516">
        <v>50</v>
      </c>
      <c r="D9" s="516">
        <v>40</v>
      </c>
      <c r="E9" s="516">
        <v>4</v>
      </c>
      <c r="F9" s="516">
        <v>1</v>
      </c>
      <c r="G9" s="516">
        <v>0</v>
      </c>
      <c r="H9" s="516">
        <v>9</v>
      </c>
      <c r="I9" s="516">
        <v>1</v>
      </c>
      <c r="J9" s="516">
        <v>103</v>
      </c>
      <c r="K9" s="516">
        <v>1</v>
      </c>
      <c r="L9" s="516">
        <v>1</v>
      </c>
    </row>
    <row r="10" spans="1:14" x14ac:dyDescent="0.25">
      <c r="A10" s="153" t="s">
        <v>176</v>
      </c>
      <c r="B10" s="517">
        <v>79</v>
      </c>
      <c r="C10" s="516">
        <v>50</v>
      </c>
      <c r="D10" s="516">
        <v>21</v>
      </c>
      <c r="E10" s="516">
        <v>1</v>
      </c>
      <c r="F10" s="516">
        <v>0</v>
      </c>
      <c r="G10" s="516">
        <v>1</v>
      </c>
      <c r="H10" s="516">
        <v>5</v>
      </c>
      <c r="I10" s="516">
        <v>1</v>
      </c>
      <c r="J10" s="516">
        <v>78</v>
      </c>
      <c r="K10" s="516">
        <v>1</v>
      </c>
      <c r="L10" s="516">
        <v>0</v>
      </c>
    </row>
    <row r="11" spans="1:14" x14ac:dyDescent="0.25">
      <c r="A11" s="153" t="s">
        <v>177</v>
      </c>
      <c r="B11" s="517">
        <v>49</v>
      </c>
      <c r="C11" s="516">
        <v>29</v>
      </c>
      <c r="D11" s="516">
        <v>11</v>
      </c>
      <c r="E11" s="516">
        <v>0</v>
      </c>
      <c r="F11" s="516">
        <v>0</v>
      </c>
      <c r="G11" s="516">
        <v>0</v>
      </c>
      <c r="H11" s="516">
        <v>8</v>
      </c>
      <c r="I11" s="516">
        <v>1</v>
      </c>
      <c r="J11" s="516">
        <v>49</v>
      </c>
      <c r="K11" s="516">
        <v>0</v>
      </c>
      <c r="L11" s="516">
        <v>0</v>
      </c>
    </row>
    <row r="12" spans="1:14" x14ac:dyDescent="0.25">
      <c r="A12" s="153" t="s">
        <v>178</v>
      </c>
      <c r="B12" s="517">
        <v>39</v>
      </c>
      <c r="C12" s="516">
        <v>24</v>
      </c>
      <c r="D12" s="516">
        <v>9</v>
      </c>
      <c r="E12" s="516">
        <v>0</v>
      </c>
      <c r="F12" s="516">
        <v>1</v>
      </c>
      <c r="G12" s="516">
        <v>1</v>
      </c>
      <c r="H12" s="516">
        <v>3</v>
      </c>
      <c r="I12" s="516">
        <v>1</v>
      </c>
      <c r="J12" s="516">
        <v>38</v>
      </c>
      <c r="K12" s="516">
        <v>1</v>
      </c>
      <c r="L12" s="516">
        <v>0</v>
      </c>
    </row>
    <row r="13" spans="1:14" x14ac:dyDescent="0.25">
      <c r="A13" s="153" t="s">
        <v>179</v>
      </c>
      <c r="B13" s="517">
        <v>35</v>
      </c>
      <c r="C13" s="516">
        <v>25</v>
      </c>
      <c r="D13" s="516">
        <v>9</v>
      </c>
      <c r="E13" s="516">
        <v>0</v>
      </c>
      <c r="F13" s="516">
        <v>0</v>
      </c>
      <c r="G13" s="516">
        <v>0</v>
      </c>
      <c r="H13" s="516">
        <v>1</v>
      </c>
      <c r="I13" s="516">
        <v>0</v>
      </c>
      <c r="J13" s="516">
        <v>35</v>
      </c>
      <c r="K13" s="516">
        <v>0</v>
      </c>
      <c r="L13" s="516">
        <v>0</v>
      </c>
    </row>
    <row r="14" spans="1:14" x14ac:dyDescent="0.25">
      <c r="A14" s="153" t="s">
        <v>180</v>
      </c>
      <c r="B14" s="517">
        <v>14</v>
      </c>
      <c r="C14" s="516">
        <v>12</v>
      </c>
      <c r="D14" s="516">
        <v>1</v>
      </c>
      <c r="E14" s="516">
        <v>0</v>
      </c>
      <c r="F14" s="516">
        <v>0</v>
      </c>
      <c r="G14" s="516">
        <v>0</v>
      </c>
      <c r="H14" s="516">
        <v>1</v>
      </c>
      <c r="I14" s="516">
        <v>0</v>
      </c>
      <c r="J14" s="516">
        <v>13</v>
      </c>
      <c r="K14" s="516">
        <v>1</v>
      </c>
      <c r="L14" s="516">
        <v>0</v>
      </c>
    </row>
    <row r="15" spans="1:14" x14ac:dyDescent="0.25">
      <c r="A15" s="153" t="s">
        <v>181</v>
      </c>
      <c r="B15" s="517">
        <v>11</v>
      </c>
      <c r="C15" s="516">
        <v>9</v>
      </c>
      <c r="D15" s="516">
        <v>2</v>
      </c>
      <c r="E15" s="516">
        <v>0</v>
      </c>
      <c r="F15" s="516">
        <v>0</v>
      </c>
      <c r="G15" s="516">
        <v>0</v>
      </c>
      <c r="H15" s="516">
        <v>0</v>
      </c>
      <c r="I15" s="516">
        <v>0</v>
      </c>
      <c r="J15" s="516">
        <v>11</v>
      </c>
      <c r="K15" s="516">
        <v>0</v>
      </c>
      <c r="L15" s="516">
        <v>0</v>
      </c>
    </row>
    <row r="16" spans="1:14" x14ac:dyDescent="0.25">
      <c r="A16" s="153" t="s">
        <v>182</v>
      </c>
      <c r="B16" s="517">
        <v>10</v>
      </c>
      <c r="C16" s="516">
        <v>9</v>
      </c>
      <c r="D16" s="516">
        <v>1</v>
      </c>
      <c r="E16" s="516">
        <v>0</v>
      </c>
      <c r="F16" s="516">
        <v>0</v>
      </c>
      <c r="G16" s="516">
        <v>0</v>
      </c>
      <c r="H16" s="516">
        <v>0</v>
      </c>
      <c r="I16" s="516">
        <v>0</v>
      </c>
      <c r="J16" s="516">
        <v>10</v>
      </c>
      <c r="K16" s="516">
        <v>0</v>
      </c>
      <c r="L16" s="516">
        <v>0</v>
      </c>
    </row>
    <row r="17" spans="1:12" x14ac:dyDescent="0.25">
      <c r="A17" s="154" t="s">
        <v>112</v>
      </c>
      <c r="B17" s="518">
        <v>63</v>
      </c>
      <c r="C17" s="546">
        <v>5</v>
      </c>
      <c r="D17" s="547">
        <v>6</v>
      </c>
      <c r="E17" s="519">
        <v>0</v>
      </c>
      <c r="F17" s="519">
        <v>0</v>
      </c>
      <c r="G17" s="519">
        <v>0</v>
      </c>
      <c r="H17" s="520">
        <v>50</v>
      </c>
      <c r="I17" s="521">
        <v>2</v>
      </c>
      <c r="J17" s="522">
        <v>43</v>
      </c>
      <c r="K17" s="519">
        <v>3</v>
      </c>
      <c r="L17" s="520">
        <v>17</v>
      </c>
    </row>
  </sheetData>
  <mergeCells count="7">
    <mergeCell ref="A1:L1"/>
    <mergeCell ref="A2:L2"/>
    <mergeCell ref="A3:L3"/>
    <mergeCell ref="A4:A5"/>
    <mergeCell ref="B4:B5"/>
    <mergeCell ref="J4:L4"/>
    <mergeCell ref="C4:I4"/>
  </mergeCells>
  <hyperlinks>
    <hyperlink ref="N1" location="INDEX!A1" display="Back to Index" xr:uid="{8027DB43-EC04-4CF8-B81E-8047BBA2E3AF}"/>
  </hyperlinks>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1E153-FE0A-4EEE-AEA9-CB08AF1BAF34}">
  <sheetPr>
    <tabColor theme="9"/>
  </sheetPr>
  <dimension ref="A1:Z63"/>
  <sheetViews>
    <sheetView zoomScaleNormal="100" workbookViewId="0">
      <selection activeCell="O13" sqref="O13"/>
    </sheetView>
  </sheetViews>
  <sheetFormatPr defaultRowHeight="15" x14ac:dyDescent="0.25"/>
  <cols>
    <col min="1" max="1" width="42.42578125" bestFit="1" customWidth="1"/>
    <col min="2" max="2" width="55.28515625" bestFit="1" customWidth="1"/>
    <col min="12" max="13" width="9.140625" style="144"/>
    <col min="14" max="14" width="19.7109375" style="497" customWidth="1"/>
    <col min="15" max="15" width="12.7109375" bestFit="1" customWidth="1"/>
  </cols>
  <sheetData>
    <row r="1" spans="1:26" ht="18.75" x14ac:dyDescent="0.25">
      <c r="A1" s="563" t="s">
        <v>561</v>
      </c>
      <c r="B1" s="563"/>
      <c r="C1" s="563"/>
      <c r="D1" s="563"/>
      <c r="E1" s="563"/>
      <c r="F1" s="563"/>
      <c r="G1" s="563"/>
      <c r="H1" s="563"/>
      <c r="I1" s="563"/>
      <c r="J1" s="563"/>
      <c r="K1" s="563"/>
      <c r="L1" s="225"/>
      <c r="M1" s="423"/>
      <c r="N1" s="490"/>
      <c r="O1" s="222" t="s">
        <v>648</v>
      </c>
      <c r="P1" s="145"/>
      <c r="Q1" s="145"/>
      <c r="R1" s="145"/>
      <c r="S1" s="145"/>
      <c r="T1" s="145"/>
      <c r="U1" s="145"/>
      <c r="V1" s="145"/>
      <c r="W1" s="145"/>
      <c r="X1" s="145"/>
      <c r="Y1" s="145"/>
      <c r="Z1" s="145"/>
    </row>
    <row r="2" spans="1:26" ht="18.75" x14ac:dyDescent="0.25">
      <c r="A2" s="563" t="s">
        <v>1</v>
      </c>
      <c r="B2" s="563"/>
      <c r="C2" s="563"/>
      <c r="D2" s="563"/>
      <c r="E2" s="563"/>
      <c r="F2" s="563"/>
      <c r="G2" s="563"/>
      <c r="H2" s="563"/>
      <c r="I2" s="563"/>
      <c r="J2" s="563"/>
      <c r="K2" s="563"/>
      <c r="L2" s="225"/>
      <c r="M2" s="423"/>
      <c r="N2" s="490"/>
      <c r="O2" s="145"/>
      <c r="P2" s="145"/>
      <c r="Q2" s="145"/>
      <c r="R2" s="145"/>
      <c r="S2" s="145"/>
      <c r="T2" s="145"/>
      <c r="U2" s="145"/>
      <c r="V2" s="145"/>
      <c r="W2" s="145"/>
      <c r="X2" s="145"/>
      <c r="Y2" s="145"/>
      <c r="Z2" s="145"/>
    </row>
    <row r="3" spans="1:26" ht="18.75" x14ac:dyDescent="0.25">
      <c r="A3" s="641" t="s">
        <v>778</v>
      </c>
      <c r="B3" s="641"/>
      <c r="C3" s="641"/>
      <c r="D3" s="641"/>
      <c r="E3" s="641"/>
      <c r="F3" s="641"/>
      <c r="G3" s="641"/>
      <c r="H3" s="641"/>
      <c r="I3" s="641"/>
      <c r="J3" s="641"/>
      <c r="K3" s="641"/>
      <c r="L3" s="226"/>
      <c r="M3" s="428"/>
      <c r="N3" s="491"/>
      <c r="O3" s="145"/>
      <c r="P3" s="145"/>
      <c r="Q3" s="145"/>
      <c r="R3" s="145"/>
      <c r="S3" s="145"/>
      <c r="T3" s="145"/>
      <c r="U3" s="145"/>
      <c r="V3" s="145"/>
      <c r="W3" s="145"/>
      <c r="X3" s="145"/>
      <c r="Y3" s="145"/>
      <c r="Z3" s="145"/>
    </row>
    <row r="4" spans="1:26" x14ac:dyDescent="0.25">
      <c r="A4" s="601" t="s">
        <v>562</v>
      </c>
      <c r="B4" s="601"/>
      <c r="C4" s="271" t="s">
        <v>3</v>
      </c>
      <c r="D4" s="271" t="s">
        <v>4</v>
      </c>
      <c r="E4" s="271" t="s">
        <v>5</v>
      </c>
      <c r="F4" s="271" t="s">
        <v>6</v>
      </c>
      <c r="G4" s="271" t="s">
        <v>7</v>
      </c>
      <c r="H4" s="271" t="s">
        <v>8</v>
      </c>
      <c r="I4" s="271" t="s">
        <v>9</v>
      </c>
      <c r="J4" s="271" t="s">
        <v>10</v>
      </c>
      <c r="K4" s="271" t="s">
        <v>11</v>
      </c>
      <c r="L4" s="271" t="s">
        <v>672</v>
      </c>
      <c r="M4" s="429" t="s">
        <v>750</v>
      </c>
      <c r="N4" s="492"/>
      <c r="O4" s="146"/>
      <c r="P4" s="146"/>
      <c r="Q4" s="146"/>
      <c r="R4" s="146"/>
      <c r="S4" s="146"/>
      <c r="T4" s="146"/>
      <c r="U4" s="146"/>
      <c r="V4" s="146"/>
      <c r="W4" s="146"/>
      <c r="X4" s="146"/>
      <c r="Y4" s="146"/>
      <c r="Z4" s="146"/>
    </row>
    <row r="5" spans="1:26" x14ac:dyDescent="0.25">
      <c r="A5" s="536" t="s">
        <v>544</v>
      </c>
      <c r="B5" s="489" t="s">
        <v>3</v>
      </c>
      <c r="C5" s="486">
        <f>SUM(D5:M5)</f>
        <v>521</v>
      </c>
      <c r="D5" s="486">
        <v>60</v>
      </c>
      <c r="E5" s="486">
        <v>37</v>
      </c>
      <c r="F5" s="486">
        <v>56</v>
      </c>
      <c r="G5" s="486">
        <v>44</v>
      </c>
      <c r="H5" s="486">
        <v>57</v>
      </c>
      <c r="I5" s="486">
        <v>49</v>
      </c>
      <c r="J5" s="486">
        <v>43</v>
      </c>
      <c r="K5" s="486">
        <v>67</v>
      </c>
      <c r="L5" s="486">
        <v>51</v>
      </c>
      <c r="M5" s="486">
        <v>57</v>
      </c>
      <c r="N5" s="493"/>
      <c r="O5" s="149"/>
      <c r="P5" s="149"/>
      <c r="Q5" s="149"/>
      <c r="R5" s="149"/>
      <c r="S5" s="149"/>
      <c r="T5" s="149"/>
      <c r="U5" s="149"/>
      <c r="V5" s="149"/>
      <c r="W5" s="149"/>
      <c r="X5" s="149"/>
      <c r="Y5" s="149"/>
      <c r="Z5" s="149"/>
    </row>
    <row r="6" spans="1:26" x14ac:dyDescent="0.25">
      <c r="A6" s="574" t="s">
        <v>563</v>
      </c>
      <c r="B6" s="68" t="s">
        <v>3</v>
      </c>
      <c r="C6" s="69">
        <f>SUM(C7:C17)</f>
        <v>112</v>
      </c>
      <c r="D6" s="69">
        <f>SUM(D7:D17)</f>
        <v>12</v>
      </c>
      <c r="E6" s="69">
        <f>SUM(E7:E17)</f>
        <v>11</v>
      </c>
      <c r="F6" s="69">
        <f t="shared" ref="F6:K6" si="0">SUM(F7:F17)</f>
        <v>15</v>
      </c>
      <c r="G6" s="69">
        <f t="shared" si="0"/>
        <v>18</v>
      </c>
      <c r="H6" s="69">
        <f t="shared" si="0"/>
        <v>20</v>
      </c>
      <c r="I6" s="69">
        <f t="shared" si="0"/>
        <v>12</v>
      </c>
      <c r="J6" s="69">
        <f t="shared" si="0"/>
        <v>5</v>
      </c>
      <c r="K6" s="69">
        <f t="shared" si="0"/>
        <v>10</v>
      </c>
      <c r="L6" s="69">
        <f>SUM(L7:L17)</f>
        <v>2</v>
      </c>
      <c r="M6" s="69">
        <f>SUM(M7:M17)</f>
        <v>7</v>
      </c>
      <c r="N6" s="493"/>
      <c r="O6" s="144"/>
      <c r="P6" s="144"/>
      <c r="Q6" s="144"/>
      <c r="R6" s="144"/>
      <c r="S6" s="144"/>
      <c r="T6" s="144"/>
      <c r="U6" s="144"/>
      <c r="V6" s="144"/>
      <c r="W6" s="144"/>
      <c r="X6" s="144"/>
      <c r="Y6" s="144"/>
      <c r="Z6" s="144"/>
    </row>
    <row r="7" spans="1:26" x14ac:dyDescent="0.25">
      <c r="A7" s="774"/>
      <c r="B7" s="322" t="s">
        <v>564</v>
      </c>
      <c r="C7" s="69">
        <f>SUM(D7:M7)</f>
        <v>25</v>
      </c>
      <c r="D7" s="79">
        <v>1</v>
      </c>
      <c r="E7" s="79">
        <v>3</v>
      </c>
      <c r="F7" s="79">
        <v>1</v>
      </c>
      <c r="G7" s="79">
        <v>3</v>
      </c>
      <c r="H7" s="79">
        <v>6</v>
      </c>
      <c r="I7" s="79">
        <v>3</v>
      </c>
      <c r="J7" s="79">
        <v>2</v>
      </c>
      <c r="K7" s="79">
        <v>3</v>
      </c>
      <c r="L7" s="79">
        <v>1</v>
      </c>
      <c r="M7" s="79">
        <v>2</v>
      </c>
      <c r="N7" s="487"/>
      <c r="O7" s="144"/>
      <c r="P7" s="144"/>
      <c r="Q7" s="144"/>
      <c r="R7" s="144"/>
      <c r="S7" s="144"/>
      <c r="T7" s="144"/>
      <c r="U7" s="144"/>
      <c r="V7" s="144"/>
      <c r="W7" s="144"/>
      <c r="X7" s="144"/>
      <c r="Y7" s="144"/>
      <c r="Z7" s="144"/>
    </row>
    <row r="8" spans="1:26" ht="15.75" x14ac:dyDescent="0.25">
      <c r="A8" s="774"/>
      <c r="B8" s="322" t="s">
        <v>980</v>
      </c>
      <c r="C8" s="69">
        <f t="shared" ref="C8:C17" si="1">SUM(D8:M8)</f>
        <v>0</v>
      </c>
      <c r="D8" s="526" t="s">
        <v>297</v>
      </c>
      <c r="E8" s="526" t="s">
        <v>297</v>
      </c>
      <c r="F8" s="526" t="s">
        <v>297</v>
      </c>
      <c r="G8" s="526" t="s">
        <v>297</v>
      </c>
      <c r="H8" s="526" t="s">
        <v>297</v>
      </c>
      <c r="I8" s="79">
        <v>0</v>
      </c>
      <c r="J8" s="79">
        <v>0</v>
      </c>
      <c r="K8" s="79">
        <v>0</v>
      </c>
      <c r="L8" s="79">
        <v>0</v>
      </c>
      <c r="M8" s="79">
        <v>0</v>
      </c>
      <c r="N8" s="487"/>
      <c r="O8" s="144"/>
      <c r="P8" s="144"/>
      <c r="Q8" s="144"/>
      <c r="R8" s="144"/>
      <c r="S8" s="144"/>
      <c r="T8" s="144"/>
      <c r="U8" s="144"/>
      <c r="V8" s="144"/>
      <c r="W8" s="144"/>
      <c r="X8" s="144"/>
      <c r="Y8" s="144"/>
      <c r="Z8" s="144"/>
    </row>
    <row r="9" spans="1:26" x14ac:dyDescent="0.25">
      <c r="A9" s="774"/>
      <c r="B9" s="322" t="s">
        <v>565</v>
      </c>
      <c r="C9" s="69">
        <f t="shared" si="1"/>
        <v>1</v>
      </c>
      <c r="D9" s="79">
        <v>0</v>
      </c>
      <c r="E9" s="79">
        <v>0</v>
      </c>
      <c r="F9" s="79">
        <v>0</v>
      </c>
      <c r="G9" s="79">
        <v>0</v>
      </c>
      <c r="H9" s="79">
        <v>1</v>
      </c>
      <c r="I9" s="79">
        <v>0</v>
      </c>
      <c r="J9" s="79">
        <v>0</v>
      </c>
      <c r="K9" s="79">
        <v>0</v>
      </c>
      <c r="L9" s="79">
        <v>0</v>
      </c>
      <c r="M9" s="79">
        <v>0</v>
      </c>
      <c r="N9" s="487"/>
      <c r="O9" s="144"/>
      <c r="P9" s="144"/>
      <c r="Q9" s="144"/>
      <c r="R9" s="144"/>
      <c r="S9" s="144"/>
      <c r="T9" s="144"/>
      <c r="U9" s="144"/>
      <c r="V9" s="144"/>
      <c r="W9" s="144"/>
      <c r="X9" s="144"/>
      <c r="Y9" s="144"/>
      <c r="Z9" s="144"/>
    </row>
    <row r="10" spans="1:26" x14ac:dyDescent="0.25">
      <c r="A10" s="774"/>
      <c r="B10" s="322" t="s">
        <v>566</v>
      </c>
      <c r="C10" s="69">
        <f t="shared" si="1"/>
        <v>1</v>
      </c>
      <c r="D10" s="79">
        <v>0</v>
      </c>
      <c r="E10" s="79">
        <v>0</v>
      </c>
      <c r="F10" s="79">
        <v>0</v>
      </c>
      <c r="G10" s="79">
        <v>1</v>
      </c>
      <c r="H10" s="79">
        <v>0</v>
      </c>
      <c r="I10" s="79">
        <v>0</v>
      </c>
      <c r="J10" s="79">
        <v>0</v>
      </c>
      <c r="K10" s="79">
        <v>0</v>
      </c>
      <c r="L10" s="79">
        <v>0</v>
      </c>
      <c r="M10" s="79">
        <v>0</v>
      </c>
      <c r="N10" s="487"/>
      <c r="O10" s="144"/>
      <c r="P10" s="144"/>
      <c r="Q10" s="144"/>
      <c r="R10" s="144"/>
      <c r="S10" s="144"/>
      <c r="T10" s="144"/>
      <c r="U10" s="144"/>
      <c r="V10" s="144"/>
      <c r="W10" s="144"/>
      <c r="X10" s="144"/>
      <c r="Y10" s="144"/>
      <c r="Z10" s="144"/>
    </row>
    <row r="11" spans="1:26" ht="15.75" x14ac:dyDescent="0.25">
      <c r="A11" s="774"/>
      <c r="B11" s="322" t="s">
        <v>981</v>
      </c>
      <c r="C11" s="69">
        <f t="shared" si="1"/>
        <v>0</v>
      </c>
      <c r="D11" s="526" t="s">
        <v>297</v>
      </c>
      <c r="E11" s="526" t="s">
        <v>297</v>
      </c>
      <c r="F11" s="526" t="s">
        <v>297</v>
      </c>
      <c r="G11" s="526" t="s">
        <v>297</v>
      </c>
      <c r="H11" s="526" t="s">
        <v>297</v>
      </c>
      <c r="I11" s="79">
        <v>0</v>
      </c>
      <c r="J11" s="79">
        <v>0</v>
      </c>
      <c r="K11" s="79">
        <v>0</v>
      </c>
      <c r="L11" s="79">
        <v>0</v>
      </c>
      <c r="M11" s="79">
        <v>0</v>
      </c>
      <c r="N11" s="487"/>
      <c r="O11" s="144"/>
      <c r="P11" s="144"/>
      <c r="Q11" s="144"/>
      <c r="R11" s="144"/>
      <c r="S11" s="144"/>
      <c r="T11" s="144"/>
      <c r="U11" s="144"/>
      <c r="V11" s="144"/>
      <c r="W11" s="144"/>
      <c r="X11" s="144"/>
      <c r="Y11" s="144"/>
      <c r="Z11" s="144"/>
    </row>
    <row r="12" spans="1:26" x14ac:dyDescent="0.25">
      <c r="A12" s="774"/>
      <c r="B12" s="322" t="s">
        <v>567</v>
      </c>
      <c r="C12" s="69">
        <f t="shared" si="1"/>
        <v>31</v>
      </c>
      <c r="D12" s="79">
        <v>5</v>
      </c>
      <c r="E12" s="79">
        <v>3</v>
      </c>
      <c r="F12" s="79">
        <v>3</v>
      </c>
      <c r="G12" s="79">
        <v>5</v>
      </c>
      <c r="H12" s="79">
        <v>3</v>
      </c>
      <c r="I12" s="79">
        <v>6</v>
      </c>
      <c r="J12" s="79">
        <v>0</v>
      </c>
      <c r="K12" s="79">
        <v>3</v>
      </c>
      <c r="L12" s="79">
        <v>1</v>
      </c>
      <c r="M12" s="79">
        <v>2</v>
      </c>
      <c r="N12" s="487"/>
      <c r="O12" s="144"/>
      <c r="P12" s="144"/>
      <c r="Q12" s="144"/>
      <c r="R12" s="144"/>
      <c r="S12" s="144"/>
      <c r="T12" s="144"/>
      <c r="U12" s="144"/>
      <c r="V12" s="144"/>
      <c r="W12" s="144"/>
      <c r="X12" s="144"/>
      <c r="Y12" s="144"/>
      <c r="Z12" s="144"/>
    </row>
    <row r="13" spans="1:26" ht="15.75" x14ac:dyDescent="0.25">
      <c r="A13" s="774"/>
      <c r="B13" s="322" t="s">
        <v>982</v>
      </c>
      <c r="C13" s="69">
        <f t="shared" si="1"/>
        <v>0</v>
      </c>
      <c r="D13" s="526" t="s">
        <v>297</v>
      </c>
      <c r="E13" s="526" t="s">
        <v>297</v>
      </c>
      <c r="F13" s="526" t="s">
        <v>297</v>
      </c>
      <c r="G13" s="526" t="s">
        <v>297</v>
      </c>
      <c r="H13" s="526" t="s">
        <v>297</v>
      </c>
      <c r="I13" s="79">
        <v>0</v>
      </c>
      <c r="J13" s="79">
        <v>0</v>
      </c>
      <c r="K13" s="79">
        <v>0</v>
      </c>
      <c r="L13" s="79">
        <v>0</v>
      </c>
      <c r="M13" s="79">
        <v>0</v>
      </c>
      <c r="N13" s="487"/>
      <c r="O13" s="144"/>
      <c r="P13" s="144"/>
      <c r="Q13" s="144"/>
      <c r="R13" s="144"/>
      <c r="S13" s="144"/>
      <c r="T13" s="144"/>
      <c r="U13" s="144"/>
      <c r="V13" s="144"/>
      <c r="W13" s="144"/>
      <c r="X13" s="144"/>
      <c r="Y13" s="144"/>
      <c r="Z13" s="144"/>
    </row>
    <row r="14" spans="1:26" x14ac:dyDescent="0.25">
      <c r="A14" s="774"/>
      <c r="B14" s="322" t="s">
        <v>568</v>
      </c>
      <c r="C14" s="69">
        <f t="shared" si="1"/>
        <v>43</v>
      </c>
      <c r="D14" s="79">
        <v>5</v>
      </c>
      <c r="E14" s="79">
        <v>4</v>
      </c>
      <c r="F14" s="79">
        <v>10</v>
      </c>
      <c r="G14" s="79">
        <v>5</v>
      </c>
      <c r="H14" s="79">
        <v>8</v>
      </c>
      <c r="I14" s="79">
        <v>3</v>
      </c>
      <c r="J14" s="79">
        <v>2</v>
      </c>
      <c r="K14" s="79">
        <v>3</v>
      </c>
      <c r="L14" s="79">
        <v>0</v>
      </c>
      <c r="M14" s="79">
        <v>3</v>
      </c>
      <c r="N14" s="487"/>
      <c r="O14" s="204"/>
      <c r="P14" s="144"/>
      <c r="Q14" s="144"/>
      <c r="R14" s="144"/>
      <c r="S14" s="144"/>
      <c r="T14" s="144"/>
      <c r="U14" s="144"/>
      <c r="V14" s="144"/>
      <c r="W14" s="144"/>
      <c r="X14" s="144"/>
      <c r="Y14" s="144"/>
      <c r="Z14" s="144"/>
    </row>
    <row r="15" spans="1:26" x14ac:dyDescent="0.25">
      <c r="A15" s="774"/>
      <c r="B15" s="322" t="s">
        <v>569</v>
      </c>
      <c r="C15" s="69">
        <f t="shared" si="1"/>
        <v>2</v>
      </c>
      <c r="D15" s="79">
        <v>0</v>
      </c>
      <c r="E15" s="79">
        <v>0</v>
      </c>
      <c r="F15" s="79">
        <v>0</v>
      </c>
      <c r="G15" s="79">
        <v>1</v>
      </c>
      <c r="H15" s="79">
        <v>0</v>
      </c>
      <c r="I15" s="79">
        <v>0</v>
      </c>
      <c r="J15" s="79">
        <v>0</v>
      </c>
      <c r="K15" s="79">
        <v>1</v>
      </c>
      <c r="L15" s="79">
        <v>0</v>
      </c>
      <c r="M15" s="79">
        <v>0</v>
      </c>
      <c r="N15" s="487"/>
      <c r="O15" s="144"/>
      <c r="P15" s="144"/>
      <c r="Q15" s="144"/>
      <c r="R15" s="144"/>
      <c r="S15" s="144"/>
      <c r="T15" s="144"/>
      <c r="U15" s="144"/>
      <c r="V15" s="144"/>
      <c r="W15" s="144"/>
      <c r="X15" s="144"/>
      <c r="Y15" s="144"/>
      <c r="Z15" s="144"/>
    </row>
    <row r="16" spans="1:26" x14ac:dyDescent="0.25">
      <c r="A16" s="774"/>
      <c r="B16" s="322" t="s">
        <v>570</v>
      </c>
      <c r="C16" s="69">
        <f t="shared" si="1"/>
        <v>8</v>
      </c>
      <c r="D16" s="79">
        <v>1</v>
      </c>
      <c r="E16" s="79">
        <v>1</v>
      </c>
      <c r="F16" s="79">
        <v>1</v>
      </c>
      <c r="G16" s="79">
        <v>3</v>
      </c>
      <c r="H16" s="79">
        <v>1</v>
      </c>
      <c r="I16" s="79">
        <v>0</v>
      </c>
      <c r="J16" s="79">
        <v>1</v>
      </c>
      <c r="K16" s="79">
        <v>0</v>
      </c>
      <c r="L16" s="79">
        <v>0</v>
      </c>
      <c r="M16" s="79">
        <v>0</v>
      </c>
      <c r="N16" s="487"/>
      <c r="O16" s="144"/>
      <c r="P16" s="144"/>
      <c r="Q16" s="144"/>
      <c r="R16" s="144"/>
      <c r="S16" s="144"/>
      <c r="T16" s="144"/>
      <c r="U16" s="144"/>
      <c r="V16" s="144"/>
      <c r="W16" s="144"/>
      <c r="X16" s="144"/>
      <c r="Y16" s="144"/>
      <c r="Z16" s="144"/>
    </row>
    <row r="17" spans="1:14" x14ac:dyDescent="0.25">
      <c r="A17" s="774"/>
      <c r="B17" s="322" t="s">
        <v>571</v>
      </c>
      <c r="C17" s="69">
        <f t="shared" si="1"/>
        <v>1</v>
      </c>
      <c r="D17" s="79">
        <v>0</v>
      </c>
      <c r="E17" s="79">
        <v>0</v>
      </c>
      <c r="F17" s="79">
        <v>0</v>
      </c>
      <c r="G17" s="79">
        <v>0</v>
      </c>
      <c r="H17" s="79">
        <v>1</v>
      </c>
      <c r="I17" s="79">
        <v>0</v>
      </c>
      <c r="J17" s="79">
        <v>0</v>
      </c>
      <c r="K17" s="79">
        <v>0</v>
      </c>
      <c r="L17" s="79">
        <v>0</v>
      </c>
      <c r="M17" s="79">
        <v>0</v>
      </c>
      <c r="N17" s="487"/>
    </row>
    <row r="18" spans="1:14" ht="15.75" x14ac:dyDescent="0.25">
      <c r="A18" s="574" t="s">
        <v>572</v>
      </c>
      <c r="B18" s="371" t="s">
        <v>983</v>
      </c>
      <c r="C18" s="69">
        <f>SUM(D18:M18)</f>
        <v>0</v>
      </c>
      <c r="D18" s="526" t="s">
        <v>297</v>
      </c>
      <c r="E18" s="526" t="s">
        <v>297</v>
      </c>
      <c r="F18" s="526" t="s">
        <v>297</v>
      </c>
      <c r="G18" s="526" t="s">
        <v>297</v>
      </c>
      <c r="H18" s="526" t="s">
        <v>297</v>
      </c>
      <c r="I18" s="79">
        <v>0</v>
      </c>
      <c r="J18" s="79">
        <v>0</v>
      </c>
      <c r="K18" s="79">
        <v>0</v>
      </c>
      <c r="L18" s="79">
        <v>0</v>
      </c>
      <c r="M18" s="79">
        <v>0</v>
      </c>
      <c r="N18" s="487"/>
    </row>
    <row r="19" spans="1:14" ht="15.75" x14ac:dyDescent="0.25">
      <c r="A19" s="574"/>
      <c r="B19" s="371" t="s">
        <v>984</v>
      </c>
      <c r="C19" s="69">
        <f t="shared" ref="C19:C32" si="2">SUM(D19:M19)</f>
        <v>6</v>
      </c>
      <c r="D19" s="526" t="s">
        <v>297</v>
      </c>
      <c r="E19" s="526" t="s">
        <v>297</v>
      </c>
      <c r="F19" s="526" t="s">
        <v>297</v>
      </c>
      <c r="G19" s="526" t="s">
        <v>297</v>
      </c>
      <c r="H19" s="526" t="s">
        <v>297</v>
      </c>
      <c r="I19" s="79">
        <v>1</v>
      </c>
      <c r="J19" s="79">
        <v>0</v>
      </c>
      <c r="K19" s="79">
        <v>3</v>
      </c>
      <c r="L19" s="79">
        <v>1</v>
      </c>
      <c r="M19" s="79">
        <v>1</v>
      </c>
      <c r="N19" s="487"/>
    </row>
    <row r="20" spans="1:14" x14ac:dyDescent="0.25">
      <c r="A20" s="574"/>
      <c r="B20" s="371" t="s">
        <v>573</v>
      </c>
      <c r="C20" s="69">
        <f t="shared" si="2"/>
        <v>45</v>
      </c>
      <c r="D20" s="79">
        <v>10</v>
      </c>
      <c r="E20" s="79">
        <v>2</v>
      </c>
      <c r="F20" s="79">
        <v>9</v>
      </c>
      <c r="G20" s="79">
        <v>1</v>
      </c>
      <c r="H20" s="79">
        <v>10</v>
      </c>
      <c r="I20" s="79">
        <v>4</v>
      </c>
      <c r="J20" s="79">
        <v>4</v>
      </c>
      <c r="K20" s="79">
        <v>3</v>
      </c>
      <c r="L20" s="79">
        <v>0</v>
      </c>
      <c r="M20" s="79">
        <v>2</v>
      </c>
      <c r="N20" s="487"/>
    </row>
    <row r="21" spans="1:14" x14ac:dyDescent="0.25">
      <c r="A21" s="574"/>
      <c r="B21" s="371" t="s">
        <v>574</v>
      </c>
      <c r="C21" s="69">
        <f t="shared" si="2"/>
        <v>57</v>
      </c>
      <c r="D21" s="79">
        <v>8</v>
      </c>
      <c r="E21" s="79">
        <v>2</v>
      </c>
      <c r="F21" s="79">
        <v>12</v>
      </c>
      <c r="G21" s="79">
        <v>4</v>
      </c>
      <c r="H21" s="79">
        <v>10</v>
      </c>
      <c r="I21" s="79">
        <v>4</v>
      </c>
      <c r="J21" s="79">
        <v>6</v>
      </c>
      <c r="K21" s="79">
        <v>5</v>
      </c>
      <c r="L21" s="79">
        <v>0</v>
      </c>
      <c r="M21" s="79">
        <v>6</v>
      </c>
      <c r="N21" s="487"/>
    </row>
    <row r="22" spans="1:14" s="144" customFormat="1" x14ac:dyDescent="0.25">
      <c r="A22" s="574"/>
      <c r="B22" s="516" t="s">
        <v>878</v>
      </c>
      <c r="C22" s="542">
        <v>44</v>
      </c>
      <c r="D22" s="543">
        <v>12</v>
      </c>
      <c r="E22" s="543">
        <v>2</v>
      </c>
      <c r="F22" s="543">
        <v>4</v>
      </c>
      <c r="G22" s="543">
        <v>2</v>
      </c>
      <c r="H22" s="543">
        <v>10</v>
      </c>
      <c r="I22" s="543">
        <v>8</v>
      </c>
      <c r="J22" s="543">
        <v>2</v>
      </c>
      <c r="K22" s="543">
        <v>2</v>
      </c>
      <c r="L22" s="543">
        <v>0</v>
      </c>
      <c r="M22" s="543">
        <v>2</v>
      </c>
      <c r="N22" s="487"/>
    </row>
    <row r="23" spans="1:14" ht="15.75" x14ac:dyDescent="0.25">
      <c r="A23" s="574"/>
      <c r="B23" s="371" t="s">
        <v>985</v>
      </c>
      <c r="C23" s="69">
        <f t="shared" si="2"/>
        <v>0</v>
      </c>
      <c r="D23" s="526" t="s">
        <v>297</v>
      </c>
      <c r="E23" s="526" t="s">
        <v>297</v>
      </c>
      <c r="F23" s="526" t="s">
        <v>297</v>
      </c>
      <c r="G23" s="526" t="s">
        <v>297</v>
      </c>
      <c r="H23" s="526" t="s">
        <v>297</v>
      </c>
      <c r="I23" s="79">
        <v>0</v>
      </c>
      <c r="J23" s="79">
        <v>0</v>
      </c>
      <c r="K23" s="79">
        <v>0</v>
      </c>
      <c r="L23" s="79">
        <v>0</v>
      </c>
      <c r="M23" s="79">
        <v>0</v>
      </c>
      <c r="N23" s="487"/>
    </row>
    <row r="24" spans="1:14" x14ac:dyDescent="0.25">
      <c r="A24" s="574"/>
      <c r="B24" s="371" t="s">
        <v>986</v>
      </c>
      <c r="C24" s="69">
        <f t="shared" si="2"/>
        <v>28</v>
      </c>
      <c r="D24" s="79">
        <v>7</v>
      </c>
      <c r="E24" s="79">
        <v>4</v>
      </c>
      <c r="F24" s="79">
        <v>7</v>
      </c>
      <c r="G24" s="79">
        <v>0</v>
      </c>
      <c r="H24" s="79">
        <v>2</v>
      </c>
      <c r="I24" s="79">
        <v>2</v>
      </c>
      <c r="J24" s="79">
        <v>1</v>
      </c>
      <c r="K24" s="79">
        <v>1</v>
      </c>
      <c r="L24" s="79">
        <v>1</v>
      </c>
      <c r="M24" s="79">
        <v>3</v>
      </c>
      <c r="N24" s="487"/>
    </row>
    <row r="25" spans="1:14" ht="15.75" x14ac:dyDescent="0.25">
      <c r="A25" s="574"/>
      <c r="B25" s="371" t="s">
        <v>987</v>
      </c>
      <c r="C25" s="69">
        <f t="shared" si="2"/>
        <v>12</v>
      </c>
      <c r="D25" s="526" t="s">
        <v>297</v>
      </c>
      <c r="E25" s="526" t="s">
        <v>297</v>
      </c>
      <c r="F25" s="526" t="s">
        <v>297</v>
      </c>
      <c r="G25" s="526" t="s">
        <v>297</v>
      </c>
      <c r="H25" s="526" t="s">
        <v>297</v>
      </c>
      <c r="I25" s="79">
        <v>2</v>
      </c>
      <c r="J25" s="79">
        <v>1</v>
      </c>
      <c r="K25" s="79">
        <v>2</v>
      </c>
      <c r="L25" s="79">
        <v>2</v>
      </c>
      <c r="M25" s="79">
        <v>5</v>
      </c>
      <c r="N25" s="487"/>
    </row>
    <row r="26" spans="1:14" ht="15.75" x14ac:dyDescent="0.25">
      <c r="A26" s="574"/>
      <c r="B26" s="371" t="s">
        <v>988</v>
      </c>
      <c r="C26" s="69">
        <f t="shared" si="2"/>
        <v>0</v>
      </c>
      <c r="D26" s="526" t="s">
        <v>297</v>
      </c>
      <c r="E26" s="526" t="s">
        <v>297</v>
      </c>
      <c r="F26" s="526" t="s">
        <v>297</v>
      </c>
      <c r="G26" s="526" t="s">
        <v>297</v>
      </c>
      <c r="H26" s="526" t="s">
        <v>297</v>
      </c>
      <c r="I26" s="79">
        <v>0</v>
      </c>
      <c r="J26" s="79">
        <v>0</v>
      </c>
      <c r="K26" s="79">
        <v>0</v>
      </c>
      <c r="L26" s="79">
        <v>0</v>
      </c>
      <c r="M26" s="79">
        <v>0</v>
      </c>
      <c r="N26" s="487"/>
    </row>
    <row r="27" spans="1:14" ht="15.75" x14ac:dyDescent="0.25">
      <c r="A27" s="574"/>
      <c r="B27" s="371" t="s">
        <v>989</v>
      </c>
      <c r="C27" s="69">
        <f t="shared" si="2"/>
        <v>1</v>
      </c>
      <c r="D27" s="79">
        <v>0</v>
      </c>
      <c r="E27" s="79">
        <v>0</v>
      </c>
      <c r="F27" s="79">
        <v>0</v>
      </c>
      <c r="G27" s="79">
        <v>1</v>
      </c>
      <c r="H27" s="79">
        <v>0</v>
      </c>
      <c r="I27" s="526">
        <v>0</v>
      </c>
      <c r="J27" s="526">
        <v>0</v>
      </c>
      <c r="K27" s="526">
        <v>0</v>
      </c>
      <c r="L27" s="79">
        <v>0</v>
      </c>
      <c r="M27" s="79">
        <v>0</v>
      </c>
      <c r="N27" s="487"/>
    </row>
    <row r="28" spans="1:14" ht="15.75" x14ac:dyDescent="0.25">
      <c r="A28" s="574"/>
      <c r="B28" s="371" t="s">
        <v>990</v>
      </c>
      <c r="C28" s="69">
        <f t="shared" si="2"/>
        <v>0</v>
      </c>
      <c r="D28" s="526" t="s">
        <v>297</v>
      </c>
      <c r="E28" s="526" t="s">
        <v>297</v>
      </c>
      <c r="F28" s="526" t="s">
        <v>297</v>
      </c>
      <c r="G28" s="526" t="s">
        <v>297</v>
      </c>
      <c r="H28" s="526" t="s">
        <v>297</v>
      </c>
      <c r="I28" s="79">
        <v>0</v>
      </c>
      <c r="J28" s="79">
        <v>0</v>
      </c>
      <c r="K28" s="79">
        <v>0</v>
      </c>
      <c r="L28" s="79">
        <v>0</v>
      </c>
      <c r="M28" s="79">
        <v>0</v>
      </c>
      <c r="N28" s="487"/>
    </row>
    <row r="29" spans="1:14" ht="15.75" x14ac:dyDescent="0.25">
      <c r="A29" s="574"/>
      <c r="B29" s="371" t="s">
        <v>991</v>
      </c>
      <c r="C29" s="69">
        <f t="shared" si="2"/>
        <v>0</v>
      </c>
      <c r="D29" s="526" t="s">
        <v>297</v>
      </c>
      <c r="E29" s="526" t="s">
        <v>297</v>
      </c>
      <c r="F29" s="526" t="s">
        <v>297</v>
      </c>
      <c r="G29" s="526" t="s">
        <v>297</v>
      </c>
      <c r="H29" s="526" t="s">
        <v>297</v>
      </c>
      <c r="I29" s="79">
        <v>0</v>
      </c>
      <c r="J29" s="79">
        <v>0</v>
      </c>
      <c r="K29" s="79">
        <v>0</v>
      </c>
      <c r="L29" s="79">
        <v>0</v>
      </c>
      <c r="M29" s="79">
        <v>0</v>
      </c>
      <c r="N29" s="487"/>
    </row>
    <row r="30" spans="1:14" ht="15.75" x14ac:dyDescent="0.25">
      <c r="A30" s="574"/>
      <c r="B30" s="371" t="s">
        <v>992</v>
      </c>
      <c r="C30" s="69">
        <f t="shared" si="2"/>
        <v>0</v>
      </c>
      <c r="D30" s="526" t="s">
        <v>297</v>
      </c>
      <c r="E30" s="526" t="s">
        <v>297</v>
      </c>
      <c r="F30" s="526" t="s">
        <v>297</v>
      </c>
      <c r="G30" s="526" t="s">
        <v>297</v>
      </c>
      <c r="H30" s="526" t="s">
        <v>297</v>
      </c>
      <c r="I30" s="79">
        <v>0</v>
      </c>
      <c r="J30" s="79">
        <v>0</v>
      </c>
      <c r="K30" s="79">
        <v>0</v>
      </c>
      <c r="L30" s="79">
        <v>0</v>
      </c>
      <c r="M30" s="79">
        <v>0</v>
      </c>
      <c r="N30" s="487"/>
    </row>
    <row r="31" spans="1:14" ht="15.75" x14ac:dyDescent="0.25">
      <c r="A31" s="574"/>
      <c r="B31" s="371" t="s">
        <v>993</v>
      </c>
      <c r="C31" s="69">
        <f t="shared" si="2"/>
        <v>17</v>
      </c>
      <c r="D31" s="526" t="s">
        <v>297</v>
      </c>
      <c r="E31" s="526" t="s">
        <v>297</v>
      </c>
      <c r="F31" s="526" t="s">
        <v>297</v>
      </c>
      <c r="G31" s="526" t="s">
        <v>297</v>
      </c>
      <c r="H31" s="526" t="s">
        <v>297</v>
      </c>
      <c r="I31" s="79">
        <v>4</v>
      </c>
      <c r="J31" s="79">
        <v>6</v>
      </c>
      <c r="K31" s="79">
        <v>2</v>
      </c>
      <c r="L31" s="79">
        <v>0</v>
      </c>
      <c r="M31" s="79">
        <v>5</v>
      </c>
      <c r="N31" s="487"/>
    </row>
    <row r="32" spans="1:14" x14ac:dyDescent="0.25">
      <c r="A32" s="574"/>
      <c r="B32" s="371" t="s">
        <v>994</v>
      </c>
      <c r="C32" s="69">
        <f t="shared" si="2"/>
        <v>64</v>
      </c>
      <c r="D32" s="79">
        <v>6</v>
      </c>
      <c r="E32" s="79">
        <v>7</v>
      </c>
      <c r="F32" s="79">
        <v>12</v>
      </c>
      <c r="G32" s="79">
        <v>15</v>
      </c>
      <c r="H32" s="79">
        <v>24</v>
      </c>
      <c r="I32" s="79">
        <v>0</v>
      </c>
      <c r="J32" s="79">
        <v>0</v>
      </c>
      <c r="K32" s="79">
        <v>0</v>
      </c>
      <c r="L32" s="79">
        <v>0</v>
      </c>
      <c r="M32" s="79">
        <v>0</v>
      </c>
      <c r="N32" s="487"/>
    </row>
    <row r="33" spans="1:15" x14ac:dyDescent="0.25">
      <c r="A33" s="574" t="s">
        <v>575</v>
      </c>
      <c r="B33" s="371" t="s">
        <v>576</v>
      </c>
      <c r="C33" s="69">
        <v>102</v>
      </c>
      <c r="D33" s="79">
        <v>13</v>
      </c>
      <c r="E33" s="79">
        <v>13</v>
      </c>
      <c r="F33" s="79">
        <v>16</v>
      </c>
      <c r="G33" s="79">
        <v>6</v>
      </c>
      <c r="H33" s="79">
        <v>16</v>
      </c>
      <c r="I33" s="79">
        <v>10</v>
      </c>
      <c r="J33" s="79">
        <v>8</v>
      </c>
      <c r="K33" s="79">
        <v>7</v>
      </c>
      <c r="L33" s="79">
        <v>1</v>
      </c>
      <c r="M33" s="79">
        <v>12</v>
      </c>
      <c r="N33" s="487"/>
      <c r="O33" s="149"/>
    </row>
    <row r="34" spans="1:15" x14ac:dyDescent="0.25">
      <c r="A34" s="574"/>
      <c r="B34" s="322" t="s">
        <v>577</v>
      </c>
      <c r="C34" s="69">
        <f>SUM(D34:M34)</f>
        <v>22</v>
      </c>
      <c r="D34" s="79">
        <v>2</v>
      </c>
      <c r="E34" s="79">
        <v>3</v>
      </c>
      <c r="F34" s="79">
        <v>1</v>
      </c>
      <c r="G34" s="79">
        <v>1</v>
      </c>
      <c r="H34" s="79">
        <v>2</v>
      </c>
      <c r="I34" s="79">
        <v>4</v>
      </c>
      <c r="J34" s="79">
        <v>4</v>
      </c>
      <c r="K34" s="79">
        <v>1</v>
      </c>
      <c r="L34" s="79">
        <v>1</v>
      </c>
      <c r="M34" s="79">
        <v>3</v>
      </c>
      <c r="N34" s="487"/>
      <c r="O34" s="144"/>
    </row>
    <row r="35" spans="1:15" x14ac:dyDescent="0.25">
      <c r="A35" s="574"/>
      <c r="B35" s="322" t="s">
        <v>578</v>
      </c>
      <c r="C35" s="69">
        <f>SUM(D35:M35)</f>
        <v>0</v>
      </c>
      <c r="D35" s="526" t="s">
        <v>297</v>
      </c>
      <c r="E35" s="526" t="s">
        <v>297</v>
      </c>
      <c r="F35" s="79" t="s">
        <v>297</v>
      </c>
      <c r="G35" s="79" t="s">
        <v>297</v>
      </c>
      <c r="H35" s="79" t="s">
        <v>297</v>
      </c>
      <c r="I35" s="79" t="s">
        <v>297</v>
      </c>
      <c r="J35" s="79">
        <v>0</v>
      </c>
      <c r="K35" s="79">
        <v>0</v>
      </c>
      <c r="L35" s="79">
        <v>0</v>
      </c>
      <c r="M35" s="79">
        <v>0</v>
      </c>
      <c r="N35" s="487"/>
      <c r="O35" s="144"/>
    </row>
    <row r="36" spans="1:15" x14ac:dyDescent="0.25">
      <c r="A36" s="574"/>
      <c r="B36" s="322" t="s">
        <v>668</v>
      </c>
      <c r="C36" s="69">
        <f t="shared" ref="C36:C50" si="3">SUM(D36:M36)</f>
        <v>18</v>
      </c>
      <c r="D36" s="79">
        <v>3</v>
      </c>
      <c r="E36" s="79">
        <v>0</v>
      </c>
      <c r="F36" s="79">
        <v>4</v>
      </c>
      <c r="G36" s="79">
        <v>1</v>
      </c>
      <c r="H36" s="79">
        <v>2</v>
      </c>
      <c r="I36" s="79">
        <v>3</v>
      </c>
      <c r="J36" s="79">
        <v>1</v>
      </c>
      <c r="K36" s="79">
        <v>2</v>
      </c>
      <c r="L36" s="79">
        <v>0</v>
      </c>
      <c r="M36" s="79">
        <v>2</v>
      </c>
      <c r="N36" s="487"/>
      <c r="O36" s="144"/>
    </row>
    <row r="37" spans="1:15" x14ac:dyDescent="0.25">
      <c r="A37" s="574"/>
      <c r="B37" s="322" t="s">
        <v>579</v>
      </c>
      <c r="C37" s="69">
        <f t="shared" si="3"/>
        <v>1</v>
      </c>
      <c r="D37" s="79">
        <v>1</v>
      </c>
      <c r="E37" s="79">
        <v>0</v>
      </c>
      <c r="F37" s="79">
        <v>0</v>
      </c>
      <c r="G37" s="79">
        <v>0</v>
      </c>
      <c r="H37" s="79">
        <v>0</v>
      </c>
      <c r="I37" s="79">
        <v>0</v>
      </c>
      <c r="J37" s="79">
        <v>0</v>
      </c>
      <c r="K37" s="79">
        <v>0</v>
      </c>
      <c r="L37" s="79">
        <v>0</v>
      </c>
      <c r="M37" s="79">
        <v>0</v>
      </c>
      <c r="N37" s="487"/>
      <c r="O37" s="144"/>
    </row>
    <row r="38" spans="1:15" x14ac:dyDescent="0.25">
      <c r="A38" s="574"/>
      <c r="B38" s="322" t="s">
        <v>580</v>
      </c>
      <c r="C38" s="69">
        <f t="shared" si="3"/>
        <v>0</v>
      </c>
      <c r="D38" s="79">
        <v>0</v>
      </c>
      <c r="E38" s="79">
        <v>0</v>
      </c>
      <c r="F38" s="79">
        <v>0</v>
      </c>
      <c r="G38" s="79">
        <v>0</v>
      </c>
      <c r="H38" s="79">
        <v>0</v>
      </c>
      <c r="I38" s="79">
        <v>0</v>
      </c>
      <c r="J38" s="79">
        <v>0</v>
      </c>
      <c r="K38" s="79">
        <v>0</v>
      </c>
      <c r="L38" s="79">
        <v>0</v>
      </c>
      <c r="M38" s="79">
        <v>0</v>
      </c>
      <c r="N38" s="487"/>
      <c r="O38" s="144"/>
    </row>
    <row r="39" spans="1:15" x14ac:dyDescent="0.25">
      <c r="A39" s="574"/>
      <c r="B39" s="322" t="s">
        <v>666</v>
      </c>
      <c r="C39" s="69">
        <f t="shared" si="3"/>
        <v>1</v>
      </c>
      <c r="D39" s="79">
        <v>1</v>
      </c>
      <c r="E39" s="79">
        <v>0</v>
      </c>
      <c r="F39" s="79">
        <v>0</v>
      </c>
      <c r="G39" s="79">
        <v>0</v>
      </c>
      <c r="H39" s="79">
        <v>0</v>
      </c>
      <c r="I39" s="79">
        <v>0</v>
      </c>
      <c r="J39" s="79">
        <v>0</v>
      </c>
      <c r="K39" s="79">
        <v>0</v>
      </c>
      <c r="L39" s="79">
        <v>0</v>
      </c>
      <c r="M39" s="79">
        <v>0</v>
      </c>
      <c r="N39" s="487"/>
      <c r="O39" s="144"/>
    </row>
    <row r="40" spans="1:15" x14ac:dyDescent="0.25">
      <c r="A40" s="574"/>
      <c r="B40" s="322" t="s">
        <v>667</v>
      </c>
      <c r="C40" s="69">
        <f t="shared" si="3"/>
        <v>0</v>
      </c>
      <c r="D40" s="79">
        <v>0</v>
      </c>
      <c r="E40" s="79">
        <v>0</v>
      </c>
      <c r="F40" s="79">
        <v>0</v>
      </c>
      <c r="G40" s="79">
        <v>0</v>
      </c>
      <c r="H40" s="79">
        <v>0</v>
      </c>
      <c r="I40" s="79">
        <v>0</v>
      </c>
      <c r="J40" s="79">
        <v>0</v>
      </c>
      <c r="K40" s="79">
        <v>0</v>
      </c>
      <c r="L40" s="79">
        <v>0</v>
      </c>
      <c r="M40" s="79">
        <v>0</v>
      </c>
      <c r="N40" s="487"/>
      <c r="O40" s="144"/>
    </row>
    <row r="41" spans="1:15" x14ac:dyDescent="0.25">
      <c r="A41" s="574"/>
      <c r="B41" s="322" t="s">
        <v>581</v>
      </c>
      <c r="C41" s="69">
        <f t="shared" si="3"/>
        <v>2</v>
      </c>
      <c r="D41" s="79">
        <v>0</v>
      </c>
      <c r="E41" s="79">
        <v>2</v>
      </c>
      <c r="F41" s="79">
        <v>0</v>
      </c>
      <c r="G41" s="79">
        <v>0</v>
      </c>
      <c r="H41" s="79">
        <v>0</v>
      </c>
      <c r="I41" s="79">
        <v>0</v>
      </c>
      <c r="J41" s="79">
        <v>0</v>
      </c>
      <c r="K41" s="79">
        <v>0</v>
      </c>
      <c r="L41" s="79">
        <v>0</v>
      </c>
      <c r="M41" s="79">
        <v>0</v>
      </c>
      <c r="N41" s="487"/>
      <c r="O41" s="144"/>
    </row>
    <row r="42" spans="1:15" x14ac:dyDescent="0.25">
      <c r="A42" s="574"/>
      <c r="B42" s="322" t="s">
        <v>582</v>
      </c>
      <c r="C42" s="69">
        <f t="shared" si="3"/>
        <v>0</v>
      </c>
      <c r="D42" s="79">
        <v>0</v>
      </c>
      <c r="E42" s="79">
        <v>0</v>
      </c>
      <c r="F42" s="79">
        <v>0</v>
      </c>
      <c r="G42" s="79">
        <v>0</v>
      </c>
      <c r="H42" s="79">
        <v>0</v>
      </c>
      <c r="I42" s="79">
        <v>0</v>
      </c>
      <c r="J42" s="79">
        <v>0</v>
      </c>
      <c r="K42" s="79">
        <v>0</v>
      </c>
      <c r="L42" s="79">
        <v>0</v>
      </c>
      <c r="M42" s="79">
        <v>0</v>
      </c>
      <c r="N42" s="487"/>
      <c r="O42" s="144"/>
    </row>
    <row r="43" spans="1:15" x14ac:dyDescent="0.25">
      <c r="A43" s="574"/>
      <c r="B43" s="322" t="s">
        <v>583</v>
      </c>
      <c r="C43" s="69">
        <f t="shared" si="3"/>
        <v>20</v>
      </c>
      <c r="D43" s="79">
        <v>3</v>
      </c>
      <c r="E43" s="79">
        <v>2</v>
      </c>
      <c r="F43" s="79">
        <v>4</v>
      </c>
      <c r="G43" s="79">
        <v>2</v>
      </c>
      <c r="H43" s="79">
        <v>7</v>
      </c>
      <c r="I43" s="79">
        <v>0</v>
      </c>
      <c r="J43" s="79">
        <v>0</v>
      </c>
      <c r="K43" s="79">
        <v>0</v>
      </c>
      <c r="L43" s="79">
        <v>0</v>
      </c>
      <c r="M43" s="79">
        <v>2</v>
      </c>
      <c r="N43" s="487"/>
      <c r="O43" s="144"/>
    </row>
    <row r="44" spans="1:15" x14ac:dyDescent="0.25">
      <c r="A44" s="574"/>
      <c r="B44" s="322" t="s">
        <v>584</v>
      </c>
      <c r="C44" s="69">
        <f t="shared" si="3"/>
        <v>0</v>
      </c>
      <c r="D44" s="79">
        <v>0</v>
      </c>
      <c r="E44" s="79">
        <v>0</v>
      </c>
      <c r="F44" s="79">
        <v>0</v>
      </c>
      <c r="G44" s="79">
        <v>0</v>
      </c>
      <c r="H44" s="79">
        <v>0</v>
      </c>
      <c r="I44" s="79">
        <v>0</v>
      </c>
      <c r="J44" s="79">
        <v>0</v>
      </c>
      <c r="K44" s="79">
        <v>0</v>
      </c>
      <c r="L44" s="79">
        <v>0</v>
      </c>
      <c r="M44" s="79">
        <v>0</v>
      </c>
      <c r="N44" s="487"/>
      <c r="O44" s="144"/>
    </row>
    <row r="45" spans="1:15" x14ac:dyDescent="0.25">
      <c r="A45" s="574"/>
      <c r="B45" s="322" t="s">
        <v>669</v>
      </c>
      <c r="C45" s="69">
        <f t="shared" si="3"/>
        <v>0</v>
      </c>
      <c r="D45" s="79">
        <v>0</v>
      </c>
      <c r="E45" s="79">
        <v>0</v>
      </c>
      <c r="F45" s="79">
        <v>0</v>
      </c>
      <c r="G45" s="79">
        <v>0</v>
      </c>
      <c r="H45" s="79">
        <v>0</v>
      </c>
      <c r="I45" s="79">
        <v>0</v>
      </c>
      <c r="J45" s="79">
        <v>0</v>
      </c>
      <c r="K45" s="79">
        <v>0</v>
      </c>
      <c r="L45" s="79">
        <v>0</v>
      </c>
      <c r="M45" s="79">
        <v>0</v>
      </c>
      <c r="N45" s="487"/>
      <c r="O45" s="144"/>
    </row>
    <row r="46" spans="1:15" x14ac:dyDescent="0.25">
      <c r="A46" s="574"/>
      <c r="B46" s="322" t="s">
        <v>585</v>
      </c>
      <c r="C46" s="69">
        <f t="shared" si="3"/>
        <v>1</v>
      </c>
      <c r="D46" s="79">
        <v>1</v>
      </c>
      <c r="E46" s="79">
        <v>0</v>
      </c>
      <c r="F46" s="79">
        <v>0</v>
      </c>
      <c r="G46" s="79">
        <v>0</v>
      </c>
      <c r="H46" s="79">
        <v>0</v>
      </c>
      <c r="I46" s="79">
        <v>0</v>
      </c>
      <c r="J46" s="79">
        <v>0</v>
      </c>
      <c r="K46" s="79">
        <v>0</v>
      </c>
      <c r="L46" s="79">
        <v>0</v>
      </c>
      <c r="M46" s="79">
        <v>0</v>
      </c>
      <c r="N46" s="487"/>
      <c r="O46" s="144"/>
    </row>
    <row r="47" spans="1:15" ht="15.75" x14ac:dyDescent="0.25">
      <c r="A47" s="574"/>
      <c r="B47" s="322" t="s">
        <v>995</v>
      </c>
      <c r="C47" s="69">
        <f t="shared" si="3"/>
        <v>0</v>
      </c>
      <c r="D47" s="526" t="s">
        <v>297</v>
      </c>
      <c r="E47" s="526" t="s">
        <v>297</v>
      </c>
      <c r="F47" s="526" t="s">
        <v>297</v>
      </c>
      <c r="G47" s="526" t="s">
        <v>297</v>
      </c>
      <c r="H47" s="526" t="s">
        <v>297</v>
      </c>
      <c r="I47" s="526">
        <v>0</v>
      </c>
      <c r="J47" s="526">
        <v>0</v>
      </c>
      <c r="K47" s="526">
        <v>0</v>
      </c>
      <c r="L47" s="526">
        <v>0</v>
      </c>
      <c r="M47" s="526">
        <v>0</v>
      </c>
      <c r="N47" s="494"/>
      <c r="O47" s="144"/>
    </row>
    <row r="48" spans="1:15" x14ac:dyDescent="0.25">
      <c r="A48" s="574"/>
      <c r="B48" s="322" t="s">
        <v>586</v>
      </c>
      <c r="C48" s="69">
        <f t="shared" si="3"/>
        <v>3</v>
      </c>
      <c r="D48" s="79">
        <v>0</v>
      </c>
      <c r="E48" s="79">
        <v>0</v>
      </c>
      <c r="F48" s="79">
        <v>1</v>
      </c>
      <c r="G48" s="79">
        <v>0</v>
      </c>
      <c r="H48" s="79">
        <v>1</v>
      </c>
      <c r="I48" s="79">
        <v>0</v>
      </c>
      <c r="J48" s="79">
        <v>0</v>
      </c>
      <c r="K48" s="79">
        <v>1</v>
      </c>
      <c r="L48" s="79">
        <v>0</v>
      </c>
      <c r="M48" s="79">
        <v>0</v>
      </c>
      <c r="N48" s="487"/>
      <c r="O48" s="144"/>
    </row>
    <row r="49" spans="1:14" x14ac:dyDescent="0.25">
      <c r="A49" s="574"/>
      <c r="B49" s="322" t="s">
        <v>587</v>
      </c>
      <c r="C49" s="69">
        <f t="shared" si="3"/>
        <v>32</v>
      </c>
      <c r="D49" s="79">
        <v>2</v>
      </c>
      <c r="E49" s="79">
        <v>6</v>
      </c>
      <c r="F49" s="79">
        <v>6</v>
      </c>
      <c r="G49" s="79">
        <v>2</v>
      </c>
      <c r="H49" s="79">
        <v>4</v>
      </c>
      <c r="I49" s="79">
        <v>2</v>
      </c>
      <c r="J49" s="79">
        <v>3</v>
      </c>
      <c r="K49" s="79">
        <v>3</v>
      </c>
      <c r="L49" s="79">
        <v>0</v>
      </c>
      <c r="M49" s="79">
        <v>4</v>
      </c>
      <c r="N49" s="487"/>
    </row>
    <row r="50" spans="1:14" x14ac:dyDescent="0.25">
      <c r="A50" s="574"/>
      <c r="B50" s="322" t="s">
        <v>588</v>
      </c>
      <c r="C50" s="69">
        <f t="shared" si="3"/>
        <v>2</v>
      </c>
      <c r="D50" s="79">
        <v>0</v>
      </c>
      <c r="E50" s="79">
        <v>0</v>
      </c>
      <c r="F50" s="79">
        <v>0</v>
      </c>
      <c r="G50" s="79">
        <v>0</v>
      </c>
      <c r="H50" s="79">
        <v>0</v>
      </c>
      <c r="I50" s="79">
        <v>1</v>
      </c>
      <c r="J50" s="79">
        <v>0</v>
      </c>
      <c r="K50" s="79">
        <v>0</v>
      </c>
      <c r="L50" s="79">
        <v>0</v>
      </c>
      <c r="M50" s="79">
        <v>1</v>
      </c>
      <c r="N50" s="487"/>
    </row>
    <row r="51" spans="1:14" x14ac:dyDescent="0.25">
      <c r="A51" s="574"/>
      <c r="B51" s="371" t="s">
        <v>589</v>
      </c>
      <c r="C51" s="69">
        <f t="shared" ref="C51:C58" si="4">SUM(D51:M51)</f>
        <v>34</v>
      </c>
      <c r="D51" s="79">
        <v>4</v>
      </c>
      <c r="E51" s="79">
        <v>2</v>
      </c>
      <c r="F51" s="79">
        <v>3</v>
      </c>
      <c r="G51" s="79">
        <v>3</v>
      </c>
      <c r="H51" s="79">
        <v>4</v>
      </c>
      <c r="I51" s="79">
        <v>4</v>
      </c>
      <c r="J51" s="79">
        <v>5</v>
      </c>
      <c r="K51" s="79">
        <v>2</v>
      </c>
      <c r="L51" s="79">
        <v>4</v>
      </c>
      <c r="M51" s="79">
        <v>3</v>
      </c>
      <c r="N51" s="487"/>
    </row>
    <row r="52" spans="1:14" x14ac:dyDescent="0.25">
      <c r="A52" s="574"/>
      <c r="B52" s="371" t="s">
        <v>590</v>
      </c>
      <c r="C52" s="69">
        <f t="shared" si="4"/>
        <v>269</v>
      </c>
      <c r="D52" s="79">
        <v>42</v>
      </c>
      <c r="E52" s="79">
        <v>19</v>
      </c>
      <c r="F52" s="79">
        <v>31</v>
      </c>
      <c r="G52" s="79">
        <v>35</v>
      </c>
      <c r="H52" s="79">
        <v>33</v>
      </c>
      <c r="I52" s="79">
        <v>27</v>
      </c>
      <c r="J52" s="79">
        <v>19</v>
      </c>
      <c r="K52" s="79">
        <v>26</v>
      </c>
      <c r="L52" s="79">
        <v>9</v>
      </c>
      <c r="M52" s="79">
        <v>28</v>
      </c>
      <c r="N52" s="487"/>
    </row>
    <row r="53" spans="1:14" x14ac:dyDescent="0.25">
      <c r="A53" s="574"/>
      <c r="B53" s="371" t="s">
        <v>591</v>
      </c>
      <c r="C53" s="69">
        <f t="shared" si="4"/>
        <v>116</v>
      </c>
      <c r="D53" s="79">
        <v>1</v>
      </c>
      <c r="E53" s="79">
        <v>3</v>
      </c>
      <c r="F53" s="79">
        <v>6</v>
      </c>
      <c r="G53" s="79">
        <v>0</v>
      </c>
      <c r="H53" s="79">
        <v>4</v>
      </c>
      <c r="I53" s="79">
        <v>8</v>
      </c>
      <c r="J53" s="79">
        <v>11</v>
      </c>
      <c r="K53" s="79">
        <v>32</v>
      </c>
      <c r="L53" s="79">
        <v>37</v>
      </c>
      <c r="M53" s="79">
        <v>14</v>
      </c>
      <c r="N53" s="487"/>
    </row>
    <row r="54" spans="1:14" x14ac:dyDescent="0.25">
      <c r="A54" s="68" t="s">
        <v>592</v>
      </c>
      <c r="B54" s="68" t="s">
        <v>3</v>
      </c>
      <c r="C54" s="69">
        <f t="shared" si="4"/>
        <v>33</v>
      </c>
      <c r="D54" s="69">
        <v>1</v>
      </c>
      <c r="E54" s="69">
        <v>3</v>
      </c>
      <c r="F54" s="69">
        <v>2</v>
      </c>
      <c r="G54" s="69">
        <v>2</v>
      </c>
      <c r="H54" s="69">
        <v>5</v>
      </c>
      <c r="I54" s="69">
        <v>1</v>
      </c>
      <c r="J54" s="69">
        <v>3</v>
      </c>
      <c r="K54" s="69">
        <v>8</v>
      </c>
      <c r="L54" s="69">
        <v>0</v>
      </c>
      <c r="M54" s="69">
        <v>8</v>
      </c>
      <c r="N54" s="495"/>
    </row>
    <row r="55" spans="1:14" x14ac:dyDescent="0.25">
      <c r="A55" s="773" t="s">
        <v>593</v>
      </c>
      <c r="B55" s="371" t="s">
        <v>594</v>
      </c>
      <c r="C55" s="69">
        <f t="shared" si="4"/>
        <v>38</v>
      </c>
      <c r="D55" s="79">
        <v>3</v>
      </c>
      <c r="E55" s="79">
        <v>4</v>
      </c>
      <c r="F55" s="79">
        <v>10</v>
      </c>
      <c r="G55" s="79">
        <v>3</v>
      </c>
      <c r="H55" s="79">
        <v>5</v>
      </c>
      <c r="I55" s="79">
        <v>0</v>
      </c>
      <c r="J55" s="79">
        <v>5</v>
      </c>
      <c r="K55" s="79">
        <v>2</v>
      </c>
      <c r="L55" s="79">
        <v>2</v>
      </c>
      <c r="M55" s="79">
        <v>4</v>
      </c>
      <c r="N55" s="487"/>
    </row>
    <row r="56" spans="1:14" ht="38.25" x14ac:dyDescent="0.25">
      <c r="A56" s="654"/>
      <c r="B56" s="527" t="s">
        <v>595</v>
      </c>
      <c r="C56" s="103">
        <f t="shared" si="4"/>
        <v>3</v>
      </c>
      <c r="D56" s="528">
        <v>0</v>
      </c>
      <c r="E56" s="528">
        <v>0</v>
      </c>
      <c r="F56" s="528">
        <v>0</v>
      </c>
      <c r="G56" s="528">
        <v>0</v>
      </c>
      <c r="H56" s="528">
        <v>1</v>
      </c>
      <c r="I56" s="528">
        <v>1</v>
      </c>
      <c r="J56" s="528">
        <v>1</v>
      </c>
      <c r="K56" s="528">
        <v>0</v>
      </c>
      <c r="L56" s="528">
        <v>0</v>
      </c>
      <c r="M56" s="528">
        <v>0</v>
      </c>
      <c r="N56" s="496"/>
    </row>
    <row r="57" spans="1:14" x14ac:dyDescent="0.25">
      <c r="A57" s="654"/>
      <c r="B57" s="371" t="s">
        <v>596</v>
      </c>
      <c r="C57" s="69">
        <f t="shared" si="4"/>
        <v>390</v>
      </c>
      <c r="D57" s="79">
        <v>57</v>
      </c>
      <c r="E57" s="79">
        <v>33</v>
      </c>
      <c r="F57" s="79">
        <v>45</v>
      </c>
      <c r="G57" s="79">
        <v>40</v>
      </c>
      <c r="H57" s="79">
        <v>51</v>
      </c>
      <c r="I57" s="79">
        <v>47</v>
      </c>
      <c r="J57" s="79">
        <v>27</v>
      </c>
      <c r="K57" s="79">
        <v>33</v>
      </c>
      <c r="L57" s="79">
        <v>17</v>
      </c>
      <c r="M57" s="79">
        <v>40</v>
      </c>
      <c r="N57" s="487"/>
    </row>
    <row r="58" spans="1:14" x14ac:dyDescent="0.25">
      <c r="A58" s="654"/>
      <c r="B58" s="371" t="s">
        <v>112</v>
      </c>
      <c r="C58" s="69">
        <f t="shared" si="4"/>
        <v>90</v>
      </c>
      <c r="D58" s="79">
        <v>0</v>
      </c>
      <c r="E58" s="79">
        <v>0</v>
      </c>
      <c r="F58" s="79">
        <v>1</v>
      </c>
      <c r="G58" s="79">
        <v>1</v>
      </c>
      <c r="H58" s="79">
        <v>0</v>
      </c>
      <c r="I58" s="79">
        <v>1</v>
      </c>
      <c r="J58" s="79">
        <v>10</v>
      </c>
      <c r="K58" s="79">
        <v>32</v>
      </c>
      <c r="L58" s="79">
        <v>32</v>
      </c>
      <c r="M58" s="79">
        <v>13</v>
      </c>
      <c r="N58" s="487"/>
    </row>
    <row r="59" spans="1:14" x14ac:dyDescent="0.25">
      <c r="A59" s="597" t="s">
        <v>597</v>
      </c>
      <c r="B59" s="597"/>
      <c r="C59" s="597"/>
      <c r="D59" s="597"/>
      <c r="E59" s="597"/>
      <c r="F59" s="597"/>
      <c r="G59" s="597"/>
      <c r="H59" s="597"/>
      <c r="I59" s="597"/>
      <c r="J59" s="597"/>
      <c r="K59" s="597"/>
      <c r="L59" s="252"/>
      <c r="M59" s="252"/>
      <c r="N59" s="251"/>
    </row>
    <row r="60" spans="1:14" ht="27" customHeight="1" x14ac:dyDescent="0.25">
      <c r="A60" s="596" t="s">
        <v>598</v>
      </c>
      <c r="B60" s="596"/>
      <c r="C60" s="596"/>
      <c r="D60" s="596"/>
      <c r="E60" s="596"/>
      <c r="F60" s="596"/>
      <c r="G60" s="596"/>
      <c r="H60" s="596"/>
      <c r="I60" s="596"/>
      <c r="J60" s="596"/>
      <c r="K60" s="596"/>
      <c r="L60" s="251"/>
      <c r="M60" s="251"/>
      <c r="N60" s="251"/>
    </row>
    <row r="61" spans="1:14" x14ac:dyDescent="0.25">
      <c r="A61" s="597" t="s">
        <v>599</v>
      </c>
      <c r="B61" s="597"/>
      <c r="C61" s="597"/>
      <c r="D61" s="597"/>
      <c r="E61" s="597"/>
      <c r="F61" s="597"/>
      <c r="G61" s="597"/>
      <c r="H61" s="597"/>
      <c r="I61" s="597"/>
      <c r="J61" s="597"/>
      <c r="K61" s="597"/>
      <c r="L61" s="252"/>
      <c r="M61" s="252"/>
      <c r="N61" s="251"/>
    </row>
    <row r="62" spans="1:14" x14ac:dyDescent="0.25">
      <c r="A62" s="597" t="s">
        <v>600</v>
      </c>
      <c r="B62" s="597"/>
      <c r="C62" s="597"/>
      <c r="D62" s="597"/>
      <c r="E62" s="597"/>
      <c r="F62" s="597"/>
      <c r="G62" s="597"/>
      <c r="H62" s="597"/>
      <c r="I62" s="597"/>
      <c r="J62" s="597"/>
      <c r="K62" s="597"/>
      <c r="L62" s="252"/>
      <c r="M62" s="252"/>
      <c r="N62" s="251"/>
    </row>
    <row r="63" spans="1:14" x14ac:dyDescent="0.25">
      <c r="A63" s="144"/>
      <c r="B63" s="144"/>
      <c r="C63" s="150"/>
      <c r="D63" s="150"/>
      <c r="E63" s="150"/>
      <c r="F63" s="150"/>
      <c r="G63" s="150"/>
      <c r="H63" s="150"/>
      <c r="I63" s="150"/>
      <c r="J63" s="150"/>
      <c r="K63" s="144"/>
    </row>
  </sheetData>
  <mergeCells count="12">
    <mergeCell ref="A1:K1"/>
    <mergeCell ref="A2:K2"/>
    <mergeCell ref="A3:K3"/>
    <mergeCell ref="A4:B4"/>
    <mergeCell ref="A6:A17"/>
    <mergeCell ref="A61:K61"/>
    <mergeCell ref="A62:K62"/>
    <mergeCell ref="A18:A32"/>
    <mergeCell ref="A33:A53"/>
    <mergeCell ref="A55:A58"/>
    <mergeCell ref="A59:K59"/>
    <mergeCell ref="A60:K60"/>
  </mergeCells>
  <hyperlinks>
    <hyperlink ref="O1" location="INDEX!A1" display="Back to Index" xr:uid="{3C7189A6-DF4F-42F2-8EA8-24C3ECDCD874}"/>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89ACE-FABB-46E6-9B7D-5BB15852FD2A}">
  <sheetPr>
    <tabColor theme="9"/>
  </sheetPr>
  <dimension ref="A1:T30"/>
  <sheetViews>
    <sheetView workbookViewId="0">
      <selection activeCell="P10" sqref="P10"/>
    </sheetView>
  </sheetViews>
  <sheetFormatPr defaultRowHeight="15" x14ac:dyDescent="0.25"/>
  <cols>
    <col min="1" max="1" width="13.5703125" customWidth="1"/>
    <col min="2" max="2" width="41.140625" customWidth="1"/>
    <col min="12" max="14" width="9.140625" style="144"/>
    <col min="15" max="15" width="36.5703125" bestFit="1" customWidth="1"/>
  </cols>
  <sheetData>
    <row r="1" spans="1:15" ht="18.75" x14ac:dyDescent="0.25">
      <c r="A1" s="714" t="s">
        <v>601</v>
      </c>
      <c r="B1" s="714"/>
      <c r="C1" s="714"/>
      <c r="D1" s="714"/>
      <c r="E1" s="714"/>
      <c r="F1" s="714"/>
      <c r="G1" s="714"/>
      <c r="H1" s="714"/>
      <c r="I1" s="714"/>
      <c r="J1" s="714"/>
      <c r="K1" s="714"/>
      <c r="L1"/>
      <c r="O1" s="222" t="s">
        <v>648</v>
      </c>
    </row>
    <row r="2" spans="1:15" ht="18.75" x14ac:dyDescent="0.25">
      <c r="A2" s="714" t="s">
        <v>1</v>
      </c>
      <c r="B2" s="714"/>
      <c r="C2" s="714"/>
      <c r="D2" s="714"/>
      <c r="E2" s="714"/>
      <c r="F2" s="714"/>
      <c r="G2" s="714"/>
      <c r="H2" s="714"/>
      <c r="I2" s="714"/>
      <c r="J2" s="714"/>
      <c r="K2" s="714"/>
      <c r="L2"/>
    </row>
    <row r="3" spans="1:15" ht="18.75" x14ac:dyDescent="0.25">
      <c r="A3" s="729" t="s">
        <v>777</v>
      </c>
      <c r="B3" s="729"/>
      <c r="C3" s="729"/>
      <c r="D3" s="729"/>
      <c r="E3" s="729"/>
      <c r="F3" s="729"/>
      <c r="G3" s="729"/>
      <c r="H3" s="729"/>
      <c r="I3" s="729"/>
      <c r="J3" s="729"/>
      <c r="K3" s="729"/>
      <c r="L3"/>
    </row>
    <row r="4" spans="1:15" x14ac:dyDescent="0.25">
      <c r="A4" s="775" t="s">
        <v>602</v>
      </c>
      <c r="B4" s="775"/>
      <c r="C4" s="523" t="s">
        <v>3</v>
      </c>
      <c r="D4" s="523" t="s">
        <v>4</v>
      </c>
      <c r="E4" s="523" t="s">
        <v>5</v>
      </c>
      <c r="F4" s="523" t="s">
        <v>6</v>
      </c>
      <c r="G4" s="523" t="s">
        <v>7</v>
      </c>
      <c r="H4" s="523" t="s">
        <v>8</v>
      </c>
      <c r="I4" s="523" t="s">
        <v>9</v>
      </c>
      <c r="J4" s="523" t="s">
        <v>10</v>
      </c>
      <c r="K4" s="523" t="s">
        <v>11</v>
      </c>
      <c r="L4" s="523" t="s">
        <v>672</v>
      </c>
      <c r="M4" s="523" t="s">
        <v>750</v>
      </c>
      <c r="N4" s="246"/>
    </row>
    <row r="5" spans="1:15" x14ac:dyDescent="0.25">
      <c r="A5" s="775" t="s">
        <v>544</v>
      </c>
      <c r="B5" s="775"/>
      <c r="C5" s="109">
        <f>SUM(D5:M5)</f>
        <v>515</v>
      </c>
      <c r="D5" s="109">
        <v>60</v>
      </c>
      <c r="E5" s="109">
        <v>37</v>
      </c>
      <c r="F5" s="109">
        <v>56</v>
      </c>
      <c r="G5" s="109">
        <v>44</v>
      </c>
      <c r="H5" s="109">
        <v>57</v>
      </c>
      <c r="I5" s="109">
        <v>49</v>
      </c>
      <c r="J5" s="109">
        <v>43</v>
      </c>
      <c r="K5" s="109">
        <v>67</v>
      </c>
      <c r="L5" s="109">
        <v>51</v>
      </c>
      <c r="M5" s="109">
        <v>51</v>
      </c>
      <c r="N5" s="247"/>
    </row>
    <row r="6" spans="1:15" x14ac:dyDescent="0.25">
      <c r="A6" s="775" t="s">
        <v>603</v>
      </c>
      <c r="B6" s="775"/>
      <c r="C6" s="109">
        <f>SUM(D6:M6)</f>
        <v>335</v>
      </c>
      <c r="D6" s="330">
        <v>51</v>
      </c>
      <c r="E6" s="330">
        <v>32</v>
      </c>
      <c r="F6" s="330">
        <v>47</v>
      </c>
      <c r="G6" s="330">
        <v>40</v>
      </c>
      <c r="H6" s="330">
        <v>51</v>
      </c>
      <c r="I6" s="330">
        <v>37</v>
      </c>
      <c r="J6" s="330">
        <v>21</v>
      </c>
      <c r="K6" s="330">
        <v>21</v>
      </c>
      <c r="L6" s="330">
        <v>10</v>
      </c>
      <c r="M6" s="330">
        <v>25</v>
      </c>
      <c r="N6" s="248"/>
    </row>
    <row r="7" spans="1:15" x14ac:dyDescent="0.25">
      <c r="A7" s="775" t="s">
        <v>604</v>
      </c>
      <c r="B7" s="775"/>
      <c r="C7" s="109">
        <f t="shared" ref="C7:C13" si="0">SUM(D7:M7)</f>
        <v>267</v>
      </c>
      <c r="D7" s="330">
        <v>35</v>
      </c>
      <c r="E7" s="330">
        <v>29</v>
      </c>
      <c r="F7" s="330">
        <v>39</v>
      </c>
      <c r="G7" s="330">
        <v>34</v>
      </c>
      <c r="H7" s="330">
        <v>39</v>
      </c>
      <c r="I7" s="330">
        <v>31</v>
      </c>
      <c r="J7" s="330">
        <v>15</v>
      </c>
      <c r="K7" s="330">
        <v>16</v>
      </c>
      <c r="L7" s="330">
        <v>10</v>
      </c>
      <c r="M7" s="330">
        <v>19</v>
      </c>
      <c r="N7" s="248"/>
    </row>
    <row r="8" spans="1:15" x14ac:dyDescent="0.25">
      <c r="A8" s="775" t="s">
        <v>605</v>
      </c>
      <c r="B8" s="775"/>
      <c r="C8" s="109">
        <f t="shared" si="0"/>
        <v>83</v>
      </c>
      <c r="D8" s="330">
        <v>10</v>
      </c>
      <c r="E8" s="330">
        <v>9</v>
      </c>
      <c r="F8" s="330">
        <v>14</v>
      </c>
      <c r="G8" s="330">
        <v>12</v>
      </c>
      <c r="H8" s="330">
        <v>15</v>
      </c>
      <c r="I8" s="330">
        <v>12</v>
      </c>
      <c r="J8" s="330">
        <v>2</v>
      </c>
      <c r="K8" s="330">
        <v>3</v>
      </c>
      <c r="L8" s="330">
        <v>0</v>
      </c>
      <c r="M8" s="330">
        <v>6</v>
      </c>
      <c r="N8" s="248"/>
    </row>
    <row r="9" spans="1:15" x14ac:dyDescent="0.25">
      <c r="A9" s="775" t="s">
        <v>566</v>
      </c>
      <c r="B9" s="775"/>
      <c r="C9" s="109">
        <f t="shared" si="0"/>
        <v>7</v>
      </c>
      <c r="D9" s="330">
        <v>2</v>
      </c>
      <c r="E9" s="330">
        <v>0</v>
      </c>
      <c r="F9" s="330">
        <v>1</v>
      </c>
      <c r="G9" s="330">
        <v>2</v>
      </c>
      <c r="H9" s="330">
        <v>2</v>
      </c>
      <c r="I9" s="330">
        <v>0</v>
      </c>
      <c r="J9" s="330">
        <v>0</v>
      </c>
      <c r="K9" s="330">
        <v>0</v>
      </c>
      <c r="L9" s="330">
        <v>0</v>
      </c>
      <c r="M9" s="330">
        <v>0</v>
      </c>
      <c r="N9" s="248"/>
    </row>
    <row r="10" spans="1:15" x14ac:dyDescent="0.25">
      <c r="A10" s="775" t="s">
        <v>606</v>
      </c>
      <c r="B10" s="775"/>
      <c r="C10" s="109">
        <f t="shared" si="0"/>
        <v>0</v>
      </c>
      <c r="D10" s="330">
        <v>0</v>
      </c>
      <c r="E10" s="330">
        <v>0</v>
      </c>
      <c r="F10" s="330">
        <v>0</v>
      </c>
      <c r="G10" s="330">
        <v>0</v>
      </c>
      <c r="H10" s="330">
        <v>0</v>
      </c>
      <c r="I10" s="330">
        <v>0</v>
      </c>
      <c r="J10" s="330">
        <v>0</v>
      </c>
      <c r="K10" s="330">
        <v>0</v>
      </c>
      <c r="L10" s="330">
        <v>0</v>
      </c>
      <c r="M10" s="330">
        <v>0</v>
      </c>
      <c r="N10" s="248"/>
    </row>
    <row r="11" spans="1:15" x14ac:dyDescent="0.25">
      <c r="A11" s="775" t="s">
        <v>607</v>
      </c>
      <c r="B11" s="775"/>
      <c r="C11" s="109">
        <f t="shared" si="0"/>
        <v>65</v>
      </c>
      <c r="D11" s="330">
        <v>9</v>
      </c>
      <c r="E11" s="330">
        <v>10</v>
      </c>
      <c r="F11" s="330">
        <v>11</v>
      </c>
      <c r="G11" s="330">
        <v>13</v>
      </c>
      <c r="H11" s="330">
        <v>22</v>
      </c>
      <c r="I11" s="524" t="s">
        <v>297</v>
      </c>
      <c r="J11" s="524" t="s">
        <v>297</v>
      </c>
      <c r="K11" s="524" t="s">
        <v>297</v>
      </c>
      <c r="L11" s="524" t="s">
        <v>297</v>
      </c>
      <c r="M11" s="524">
        <v>0</v>
      </c>
      <c r="N11" s="261"/>
    </row>
    <row r="12" spans="1:15" x14ac:dyDescent="0.25">
      <c r="A12" s="775" t="s">
        <v>567</v>
      </c>
      <c r="B12" s="775"/>
      <c r="C12" s="109">
        <f t="shared" si="0"/>
        <v>82</v>
      </c>
      <c r="D12" s="330">
        <v>12</v>
      </c>
      <c r="E12" s="330">
        <v>12</v>
      </c>
      <c r="F12" s="330">
        <v>13</v>
      </c>
      <c r="G12" s="330">
        <v>11</v>
      </c>
      <c r="H12" s="330">
        <v>9</v>
      </c>
      <c r="I12" s="330">
        <v>11</v>
      </c>
      <c r="J12" s="330">
        <v>3</v>
      </c>
      <c r="K12" s="330">
        <v>4</v>
      </c>
      <c r="L12" s="330">
        <v>1</v>
      </c>
      <c r="M12" s="330">
        <v>6</v>
      </c>
      <c r="N12" s="248"/>
    </row>
    <row r="13" spans="1:15" x14ac:dyDescent="0.25">
      <c r="A13" s="775" t="s">
        <v>568</v>
      </c>
      <c r="B13" s="775"/>
      <c r="C13" s="109">
        <f t="shared" si="0"/>
        <v>174</v>
      </c>
      <c r="D13" s="330">
        <v>26</v>
      </c>
      <c r="E13" s="330">
        <v>18</v>
      </c>
      <c r="F13" s="330">
        <v>31</v>
      </c>
      <c r="G13" s="330">
        <v>22</v>
      </c>
      <c r="H13" s="330">
        <v>32</v>
      </c>
      <c r="I13" s="330">
        <v>21</v>
      </c>
      <c r="J13" s="330">
        <v>5</v>
      </c>
      <c r="K13" s="330">
        <v>8</v>
      </c>
      <c r="L13" s="330">
        <v>4</v>
      </c>
      <c r="M13" s="330">
        <v>7</v>
      </c>
      <c r="N13" s="248"/>
    </row>
    <row r="14" spans="1:15" x14ac:dyDescent="0.25">
      <c r="A14" s="775" t="s">
        <v>714</v>
      </c>
      <c r="B14" s="775"/>
      <c r="C14" s="109">
        <f>SUM(D14:M14)</f>
        <v>1</v>
      </c>
      <c r="D14" s="330">
        <v>0</v>
      </c>
      <c r="E14" s="330">
        <v>0</v>
      </c>
      <c r="F14" s="330">
        <v>0</v>
      </c>
      <c r="G14" s="330">
        <v>0</v>
      </c>
      <c r="H14" s="330">
        <v>0</v>
      </c>
      <c r="I14" s="330">
        <v>0</v>
      </c>
      <c r="J14" s="330">
        <v>0</v>
      </c>
      <c r="K14" s="330">
        <v>0</v>
      </c>
      <c r="L14" s="330">
        <v>1</v>
      </c>
      <c r="M14" s="330">
        <v>0</v>
      </c>
      <c r="N14" s="248"/>
    </row>
    <row r="15" spans="1:15" x14ac:dyDescent="0.25">
      <c r="A15" s="712" t="s">
        <v>608</v>
      </c>
      <c r="B15" s="351" t="s">
        <v>609</v>
      </c>
      <c r="C15" s="109">
        <f>SUM(D15:M15)</f>
        <v>40</v>
      </c>
      <c r="D15" s="330">
        <v>0</v>
      </c>
      <c r="E15" s="330">
        <v>0</v>
      </c>
      <c r="F15" s="330">
        <v>0</v>
      </c>
      <c r="G15" s="330">
        <v>0</v>
      </c>
      <c r="H15" s="330">
        <v>0</v>
      </c>
      <c r="I15" s="330">
        <v>12</v>
      </c>
      <c r="J15" s="330">
        <v>5</v>
      </c>
      <c r="K15" s="330">
        <v>8</v>
      </c>
      <c r="L15" s="330">
        <v>4</v>
      </c>
      <c r="M15" s="330">
        <v>11</v>
      </c>
      <c r="N15" s="249"/>
    </row>
    <row r="16" spans="1:15" ht="25.5" x14ac:dyDescent="0.25">
      <c r="A16" s="712"/>
      <c r="B16" s="525" t="s">
        <v>610</v>
      </c>
      <c r="C16" s="109">
        <f t="shared" ref="C16:C27" si="1">SUM(D16:M16)</f>
        <v>54</v>
      </c>
      <c r="D16" s="330">
        <v>7</v>
      </c>
      <c r="E16" s="330">
        <v>5</v>
      </c>
      <c r="F16" s="330">
        <v>7</v>
      </c>
      <c r="G16" s="330">
        <v>7</v>
      </c>
      <c r="H16" s="330">
        <v>5</v>
      </c>
      <c r="I16" s="330">
        <v>10</v>
      </c>
      <c r="J16" s="330">
        <v>6</v>
      </c>
      <c r="K16" s="330">
        <v>0</v>
      </c>
      <c r="L16" s="330">
        <v>4</v>
      </c>
      <c r="M16" s="330">
        <v>3</v>
      </c>
      <c r="N16" s="249"/>
    </row>
    <row r="17" spans="1:20" ht="26.25" x14ac:dyDescent="0.25">
      <c r="A17" s="712"/>
      <c r="B17" s="525" t="s">
        <v>611</v>
      </c>
      <c r="C17" s="109">
        <f t="shared" si="1"/>
        <v>0</v>
      </c>
      <c r="D17" s="505" t="s">
        <v>297</v>
      </c>
      <c r="E17" s="505" t="s">
        <v>297</v>
      </c>
      <c r="F17" s="505" t="s">
        <v>297</v>
      </c>
      <c r="G17" s="505" t="s">
        <v>297</v>
      </c>
      <c r="H17" s="505" t="s">
        <v>297</v>
      </c>
      <c r="I17" s="505" t="s">
        <v>297</v>
      </c>
      <c r="J17" s="505" t="s">
        <v>297</v>
      </c>
      <c r="K17" s="505" t="s">
        <v>297</v>
      </c>
      <c r="L17" s="505" t="s">
        <v>297</v>
      </c>
      <c r="M17" s="505" t="s">
        <v>297</v>
      </c>
      <c r="N17" s="262"/>
      <c r="S17" s="264"/>
    </row>
    <row r="18" spans="1:20" x14ac:dyDescent="0.25">
      <c r="A18" s="712"/>
      <c r="B18" s="351" t="s">
        <v>612</v>
      </c>
      <c r="C18" s="109">
        <f t="shared" si="1"/>
        <v>33</v>
      </c>
      <c r="D18" s="330" t="s">
        <v>297</v>
      </c>
      <c r="E18" s="330" t="s">
        <v>297</v>
      </c>
      <c r="F18" s="330" t="s">
        <v>297</v>
      </c>
      <c r="G18" s="330" t="s">
        <v>297</v>
      </c>
      <c r="H18" s="330" t="s">
        <v>297</v>
      </c>
      <c r="I18" s="330">
        <v>8</v>
      </c>
      <c r="J18" s="330">
        <v>5</v>
      </c>
      <c r="K18" s="330">
        <v>7</v>
      </c>
      <c r="L18" s="330">
        <v>4</v>
      </c>
      <c r="M18" s="330">
        <v>9</v>
      </c>
      <c r="N18" s="249"/>
    </row>
    <row r="19" spans="1:20" x14ac:dyDescent="0.25">
      <c r="A19" s="712"/>
      <c r="B19" s="351" t="s">
        <v>613</v>
      </c>
      <c r="C19" s="109">
        <f t="shared" si="1"/>
        <v>195</v>
      </c>
      <c r="D19" s="330">
        <v>34</v>
      </c>
      <c r="E19" s="330">
        <v>15</v>
      </c>
      <c r="F19" s="330">
        <v>27</v>
      </c>
      <c r="G19" s="330">
        <v>22</v>
      </c>
      <c r="H19" s="330">
        <v>33</v>
      </c>
      <c r="I19" s="330">
        <v>23</v>
      </c>
      <c r="J19" s="330">
        <v>13</v>
      </c>
      <c r="K19" s="330">
        <v>12</v>
      </c>
      <c r="L19" s="330">
        <v>4</v>
      </c>
      <c r="M19" s="330">
        <v>12</v>
      </c>
      <c r="N19" s="249"/>
    </row>
    <row r="20" spans="1:20" x14ac:dyDescent="0.25">
      <c r="A20" s="712"/>
      <c r="B20" s="351" t="s">
        <v>614</v>
      </c>
      <c r="C20" s="109">
        <f t="shared" si="1"/>
        <v>16</v>
      </c>
      <c r="D20" s="330">
        <v>1</v>
      </c>
      <c r="E20" s="330">
        <v>3</v>
      </c>
      <c r="F20" s="330">
        <v>4</v>
      </c>
      <c r="G20" s="330">
        <v>2</v>
      </c>
      <c r="H20" s="330">
        <v>2</v>
      </c>
      <c r="I20" s="330">
        <v>2</v>
      </c>
      <c r="J20" s="330">
        <v>0</v>
      </c>
      <c r="K20" s="330">
        <v>0</v>
      </c>
      <c r="L20" s="330">
        <v>0</v>
      </c>
      <c r="M20" s="330">
        <v>2</v>
      </c>
      <c r="N20" s="249"/>
    </row>
    <row r="21" spans="1:20" ht="26.25" x14ac:dyDescent="0.25">
      <c r="A21" s="712"/>
      <c r="B21" s="525" t="s">
        <v>615</v>
      </c>
      <c r="C21" s="109">
        <f t="shared" si="1"/>
        <v>141</v>
      </c>
      <c r="D21" s="505">
        <v>22</v>
      </c>
      <c r="E21" s="505">
        <v>24</v>
      </c>
      <c r="F21" s="505">
        <v>35</v>
      </c>
      <c r="G21" s="505">
        <v>30</v>
      </c>
      <c r="H21" s="505">
        <v>30</v>
      </c>
      <c r="I21" s="505" t="s">
        <v>297</v>
      </c>
      <c r="J21" s="505" t="s">
        <v>297</v>
      </c>
      <c r="K21" s="505" t="s">
        <v>297</v>
      </c>
      <c r="L21" s="505" t="s">
        <v>297</v>
      </c>
      <c r="M21" s="505">
        <v>0</v>
      </c>
      <c r="N21" s="262"/>
    </row>
    <row r="22" spans="1:20" x14ac:dyDescent="0.25">
      <c r="A22" s="712"/>
      <c r="B22" s="351" t="s">
        <v>616</v>
      </c>
      <c r="C22" s="109">
        <f t="shared" si="1"/>
        <v>92</v>
      </c>
      <c r="D22" s="330">
        <v>15</v>
      </c>
      <c r="E22" s="330">
        <v>11</v>
      </c>
      <c r="F22" s="330">
        <v>14</v>
      </c>
      <c r="G22" s="330">
        <v>13</v>
      </c>
      <c r="H22" s="330">
        <v>13</v>
      </c>
      <c r="I22" s="330">
        <v>10</v>
      </c>
      <c r="J22" s="330">
        <v>2</v>
      </c>
      <c r="K22" s="330">
        <v>3</v>
      </c>
      <c r="L22" s="330">
        <v>3</v>
      </c>
      <c r="M22" s="330">
        <v>8</v>
      </c>
      <c r="N22" s="249"/>
    </row>
    <row r="23" spans="1:20" x14ac:dyDescent="0.25">
      <c r="A23" s="712"/>
      <c r="B23" s="351" t="s">
        <v>617</v>
      </c>
      <c r="C23" s="109">
        <f t="shared" si="1"/>
        <v>25</v>
      </c>
      <c r="D23" s="330" t="s">
        <v>297</v>
      </c>
      <c r="E23" s="330" t="s">
        <v>297</v>
      </c>
      <c r="F23" s="330" t="s">
        <v>297</v>
      </c>
      <c r="G23" s="330" t="s">
        <v>297</v>
      </c>
      <c r="H23" s="330" t="s">
        <v>297</v>
      </c>
      <c r="I23" s="330">
        <v>9</v>
      </c>
      <c r="J23" s="330">
        <v>6</v>
      </c>
      <c r="K23" s="330">
        <v>2</v>
      </c>
      <c r="L23" s="330">
        <v>4</v>
      </c>
      <c r="M23" s="330">
        <v>4</v>
      </c>
      <c r="N23" s="249"/>
    </row>
    <row r="24" spans="1:20" x14ac:dyDescent="0.25">
      <c r="A24" s="712"/>
      <c r="B24" s="351" t="s">
        <v>618</v>
      </c>
      <c r="C24" s="109">
        <f t="shared" si="1"/>
        <v>4</v>
      </c>
      <c r="D24" s="330" t="s">
        <v>297</v>
      </c>
      <c r="E24" s="330" t="s">
        <v>297</v>
      </c>
      <c r="F24" s="330" t="s">
        <v>297</v>
      </c>
      <c r="G24" s="330" t="s">
        <v>297</v>
      </c>
      <c r="H24" s="330" t="s">
        <v>297</v>
      </c>
      <c r="I24" s="330">
        <v>0</v>
      </c>
      <c r="J24" s="330">
        <v>1</v>
      </c>
      <c r="K24" s="330">
        <v>0</v>
      </c>
      <c r="L24" s="330">
        <v>0</v>
      </c>
      <c r="M24" s="330">
        <v>3</v>
      </c>
      <c r="N24" s="249"/>
    </row>
    <row r="25" spans="1:20" x14ac:dyDescent="0.25">
      <c r="A25" s="712"/>
      <c r="B25" s="351" t="s">
        <v>619</v>
      </c>
      <c r="C25" s="109">
        <f t="shared" si="1"/>
        <v>4</v>
      </c>
      <c r="D25" s="330" t="s">
        <v>297</v>
      </c>
      <c r="E25" s="330" t="s">
        <v>297</v>
      </c>
      <c r="F25" s="330" t="s">
        <v>297</v>
      </c>
      <c r="G25" s="330" t="s">
        <v>297</v>
      </c>
      <c r="H25" s="330" t="s">
        <v>297</v>
      </c>
      <c r="I25" s="330">
        <v>1</v>
      </c>
      <c r="J25" s="330">
        <v>0</v>
      </c>
      <c r="K25" s="330">
        <v>0</v>
      </c>
      <c r="L25" s="330">
        <v>1</v>
      </c>
      <c r="M25" s="330">
        <v>2</v>
      </c>
      <c r="N25" s="249"/>
      <c r="T25" s="265"/>
    </row>
    <row r="26" spans="1:20" x14ac:dyDescent="0.25">
      <c r="A26" s="712"/>
      <c r="B26" s="351" t="s">
        <v>620</v>
      </c>
      <c r="C26" s="109">
        <f t="shared" si="1"/>
        <v>152</v>
      </c>
      <c r="D26" s="330">
        <v>26</v>
      </c>
      <c r="E26" s="330">
        <v>19</v>
      </c>
      <c r="F26" s="330">
        <v>21</v>
      </c>
      <c r="G26" s="330">
        <v>16</v>
      </c>
      <c r="H26" s="330">
        <v>20</v>
      </c>
      <c r="I26" s="330">
        <v>18</v>
      </c>
      <c r="J26" s="330">
        <v>5</v>
      </c>
      <c r="K26" s="330">
        <v>10</v>
      </c>
      <c r="L26" s="330">
        <v>6</v>
      </c>
      <c r="M26" s="330">
        <v>11</v>
      </c>
      <c r="N26" s="249"/>
    </row>
    <row r="27" spans="1:20" x14ac:dyDescent="0.25">
      <c r="A27" s="712"/>
      <c r="B27" s="351" t="s">
        <v>621</v>
      </c>
      <c r="C27" s="109">
        <f t="shared" si="1"/>
        <v>15</v>
      </c>
      <c r="D27" s="330" t="s">
        <v>297</v>
      </c>
      <c r="E27" s="330" t="s">
        <v>297</v>
      </c>
      <c r="F27" s="330" t="s">
        <v>297</v>
      </c>
      <c r="G27" s="330" t="s">
        <v>297</v>
      </c>
      <c r="H27" s="330" t="s">
        <v>297</v>
      </c>
      <c r="I27" s="330">
        <v>5</v>
      </c>
      <c r="J27" s="330">
        <v>2</v>
      </c>
      <c r="K27" s="330">
        <v>3</v>
      </c>
      <c r="L27" s="330">
        <v>2</v>
      </c>
      <c r="M27" s="330">
        <v>3</v>
      </c>
      <c r="N27" s="249"/>
    </row>
    <row r="28" spans="1:20" ht="22.5" customHeight="1" x14ac:dyDescent="0.25">
      <c r="A28" s="776" t="s">
        <v>622</v>
      </c>
      <c r="B28" s="776"/>
      <c r="C28" s="776"/>
      <c r="D28" s="776"/>
      <c r="E28" s="776"/>
      <c r="F28" s="776"/>
      <c r="G28" s="776"/>
      <c r="H28" s="776"/>
      <c r="I28" s="776"/>
      <c r="J28" s="776"/>
      <c r="K28" s="230"/>
      <c r="L28" s="230"/>
      <c r="M28" s="230"/>
      <c r="N28" s="208"/>
    </row>
    <row r="29" spans="1:20" ht="22.5" customHeight="1" x14ac:dyDescent="0.25">
      <c r="A29" s="777" t="s">
        <v>623</v>
      </c>
      <c r="B29" s="777"/>
      <c r="C29" s="777"/>
      <c r="D29" s="777"/>
      <c r="E29" s="777"/>
      <c r="F29" s="777"/>
      <c r="G29" s="777"/>
      <c r="H29" s="777"/>
      <c r="I29" s="777"/>
      <c r="J29" s="777"/>
      <c r="K29" s="230"/>
      <c r="L29" s="230"/>
      <c r="M29" s="230"/>
      <c r="N29" s="208"/>
    </row>
    <row r="30" spans="1:20" x14ac:dyDescent="0.25">
      <c r="A30" s="777" t="s">
        <v>624</v>
      </c>
      <c r="B30" s="777"/>
      <c r="C30" s="777"/>
      <c r="D30" s="777"/>
      <c r="E30" s="777"/>
      <c r="F30" s="777"/>
      <c r="G30" s="777"/>
      <c r="H30" s="777"/>
      <c r="I30" s="777"/>
      <c r="J30" s="777"/>
      <c r="K30" s="230"/>
      <c r="L30" s="230"/>
      <c r="M30" s="230"/>
      <c r="N30" s="208"/>
    </row>
  </sheetData>
  <mergeCells count="18">
    <mergeCell ref="A14:B14"/>
    <mergeCell ref="A15:A27"/>
    <mergeCell ref="A28:J28"/>
    <mergeCell ref="A29:J29"/>
    <mergeCell ref="A30:J30"/>
    <mergeCell ref="A13:B13"/>
    <mergeCell ref="A1:K1"/>
    <mergeCell ref="A2:K2"/>
    <mergeCell ref="A3:K3"/>
    <mergeCell ref="A12:B12"/>
    <mergeCell ref="A4:B4"/>
    <mergeCell ref="A5:B5"/>
    <mergeCell ref="A6:B6"/>
    <mergeCell ref="A7:B7"/>
    <mergeCell ref="A8:B8"/>
    <mergeCell ref="A9:B9"/>
    <mergeCell ref="A10:B10"/>
    <mergeCell ref="A11:B11"/>
  </mergeCells>
  <hyperlinks>
    <hyperlink ref="O1" location="INDEX!A1" display="Back to Index" xr:uid="{35617428-6CBB-4782-BFDB-15C59B0FD48A}"/>
  </hyperlinks>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F45C7-088C-4C94-AEDC-599201801E18}">
  <sheetPr>
    <tabColor theme="9"/>
  </sheetPr>
  <dimension ref="A1:P34"/>
  <sheetViews>
    <sheetView topLeftCell="A8" workbookViewId="0">
      <selection activeCell="G12" sqref="G12"/>
    </sheetView>
  </sheetViews>
  <sheetFormatPr defaultRowHeight="15" x14ac:dyDescent="0.25"/>
  <cols>
    <col min="1" max="1" width="18.140625" bestFit="1" customWidth="1"/>
    <col min="2" max="2" width="35.5703125" customWidth="1"/>
    <col min="3" max="5" width="10" bestFit="1" customWidth="1"/>
    <col min="7" max="7" width="12.7109375" bestFit="1" customWidth="1"/>
    <col min="9" max="9" width="5.85546875" customWidth="1"/>
    <col min="10" max="10" width="7.140625" customWidth="1"/>
    <col min="11" max="13" width="10" bestFit="1" customWidth="1"/>
  </cols>
  <sheetData>
    <row r="1" spans="1:16" ht="18.75" x14ac:dyDescent="0.25">
      <c r="A1" s="779" t="s">
        <v>625</v>
      </c>
      <c r="B1" s="550"/>
      <c r="C1" s="550"/>
      <c r="D1" s="550"/>
      <c r="E1" s="550"/>
      <c r="F1" s="144"/>
      <c r="G1" s="222" t="s">
        <v>648</v>
      </c>
      <c r="H1" s="144"/>
      <c r="I1" s="144"/>
      <c r="J1" s="144"/>
      <c r="K1" s="144"/>
      <c r="L1" s="144"/>
      <c r="M1" s="144"/>
      <c r="N1" s="144"/>
      <c r="O1" s="144"/>
      <c r="P1" s="144"/>
    </row>
    <row r="2" spans="1:16" ht="18.75" x14ac:dyDescent="0.25">
      <c r="A2" s="780" t="s">
        <v>1</v>
      </c>
      <c r="B2" s="781"/>
      <c r="C2" s="781"/>
      <c r="D2" s="781"/>
      <c r="E2" s="782"/>
      <c r="F2" s="144"/>
      <c r="G2" s="144"/>
      <c r="H2" s="144"/>
      <c r="I2" s="144"/>
      <c r="J2" s="144"/>
      <c r="K2" s="144"/>
      <c r="L2" s="144"/>
      <c r="M2" s="144"/>
      <c r="N2" s="144"/>
      <c r="O2" s="144"/>
      <c r="P2" s="144"/>
    </row>
    <row r="3" spans="1:16" ht="18.75" x14ac:dyDescent="0.25">
      <c r="A3" s="783" t="s">
        <v>946</v>
      </c>
      <c r="B3" s="783"/>
      <c r="C3" s="783"/>
      <c r="D3" s="783"/>
      <c r="E3" s="784"/>
      <c r="F3" s="144"/>
      <c r="G3" s="144"/>
      <c r="H3" s="144"/>
      <c r="I3" s="144"/>
      <c r="J3" s="144"/>
      <c r="K3" s="144"/>
      <c r="L3" s="144"/>
      <c r="M3" s="144"/>
      <c r="N3" s="144"/>
      <c r="O3" s="144"/>
      <c r="P3" s="144"/>
    </row>
    <row r="4" spans="1:16" x14ac:dyDescent="0.25">
      <c r="A4" s="584" t="s">
        <v>626</v>
      </c>
      <c r="B4" s="584"/>
      <c r="C4" s="160" t="s">
        <v>947</v>
      </c>
      <c r="D4" s="160" t="s">
        <v>948</v>
      </c>
      <c r="E4" s="160" t="s">
        <v>949</v>
      </c>
      <c r="F4" s="144"/>
      <c r="G4" s="144"/>
      <c r="H4" s="144"/>
      <c r="I4" s="144"/>
      <c r="J4" s="144"/>
      <c r="K4" s="144"/>
      <c r="L4" s="144"/>
      <c r="M4" s="144"/>
      <c r="N4" s="144"/>
      <c r="O4" s="144"/>
      <c r="P4" s="144"/>
    </row>
    <row r="5" spans="1:16" ht="26.25" x14ac:dyDescent="0.25">
      <c r="A5" s="356" t="s">
        <v>544</v>
      </c>
      <c r="B5" s="58" t="s">
        <v>3</v>
      </c>
      <c r="C5" s="161">
        <v>252</v>
      </c>
      <c r="D5" s="161">
        <v>249</v>
      </c>
      <c r="E5" s="161">
        <v>501</v>
      </c>
      <c r="F5" s="144"/>
      <c r="G5" s="144"/>
      <c r="H5" s="144"/>
      <c r="I5" s="144"/>
      <c r="J5" s="144"/>
      <c r="K5" s="144"/>
      <c r="L5" s="144"/>
      <c r="M5" s="144"/>
      <c r="N5" s="144"/>
      <c r="O5" s="144"/>
      <c r="P5" s="144"/>
    </row>
    <row r="6" spans="1:16" x14ac:dyDescent="0.25">
      <c r="A6" s="785" t="s">
        <v>627</v>
      </c>
      <c r="B6" s="63" t="s">
        <v>3</v>
      </c>
      <c r="C6" s="64">
        <v>151</v>
      </c>
      <c r="D6" s="64">
        <v>92</v>
      </c>
      <c r="E6" s="64">
        <v>243</v>
      </c>
      <c r="F6" s="144"/>
      <c r="G6" s="144"/>
      <c r="H6" s="144"/>
      <c r="I6" s="144"/>
      <c r="J6" s="144"/>
      <c r="K6" s="144"/>
      <c r="L6" s="144"/>
      <c r="M6" s="144"/>
      <c r="N6" s="144"/>
      <c r="O6" s="144"/>
      <c r="P6" s="144"/>
    </row>
    <row r="7" spans="1:16" x14ac:dyDescent="0.25">
      <c r="A7" s="786"/>
      <c r="B7" s="284" t="s">
        <v>628</v>
      </c>
      <c r="C7" s="369">
        <v>105</v>
      </c>
      <c r="D7" s="276">
        <v>30</v>
      </c>
      <c r="E7" s="286">
        <v>135</v>
      </c>
      <c r="F7" s="144"/>
      <c r="G7" s="144"/>
      <c r="H7" s="144"/>
      <c r="I7" s="144"/>
      <c r="J7" s="144"/>
      <c r="K7" s="144"/>
      <c r="L7" s="144"/>
      <c r="M7" s="144"/>
      <c r="N7" s="144"/>
      <c r="O7" s="144"/>
      <c r="P7" s="144"/>
    </row>
    <row r="8" spans="1:16" x14ac:dyDescent="0.25">
      <c r="A8" s="786"/>
      <c r="B8" s="278" t="s">
        <v>629</v>
      </c>
      <c r="C8" s="279">
        <v>12</v>
      </c>
      <c r="D8" s="364">
        <v>0</v>
      </c>
      <c r="E8" s="365">
        <v>12</v>
      </c>
      <c r="F8" s="144"/>
      <c r="G8" s="144"/>
      <c r="H8" s="144"/>
      <c r="I8" s="144"/>
      <c r="J8" s="144"/>
      <c r="K8" s="144"/>
      <c r="L8" s="144"/>
      <c r="M8" s="144"/>
      <c r="N8" s="144"/>
      <c r="O8" s="144"/>
      <c r="P8" s="144"/>
    </row>
    <row r="9" spans="1:16" x14ac:dyDescent="0.25">
      <c r="A9" s="786"/>
      <c r="B9" s="278" t="s">
        <v>630</v>
      </c>
      <c r="C9" s="279">
        <v>53</v>
      </c>
      <c r="D9" s="364">
        <v>4</v>
      </c>
      <c r="E9" s="365">
        <v>57</v>
      </c>
      <c r="F9" s="144"/>
      <c r="G9" s="144"/>
      <c r="H9" s="144"/>
      <c r="I9" s="144"/>
      <c r="J9" s="144"/>
      <c r="K9" s="144"/>
      <c r="L9" s="144"/>
      <c r="M9" s="144"/>
      <c r="N9" s="144"/>
      <c r="O9" s="144"/>
      <c r="P9" s="144"/>
    </row>
    <row r="10" spans="1:16" ht="42.75" customHeight="1" x14ac:dyDescent="0.25">
      <c r="A10" s="786"/>
      <c r="B10" s="366" t="s">
        <v>996</v>
      </c>
      <c r="C10" s="484">
        <v>22</v>
      </c>
      <c r="D10" s="365">
        <v>0</v>
      </c>
      <c r="E10" s="365">
        <v>22</v>
      </c>
      <c r="F10" s="144"/>
      <c r="G10" s="144"/>
      <c r="H10" s="144"/>
      <c r="I10" s="144"/>
      <c r="J10" s="144"/>
      <c r="K10" s="144"/>
      <c r="L10" s="144"/>
      <c r="M10" s="144"/>
      <c r="N10" s="144"/>
      <c r="O10" s="144"/>
      <c r="P10" s="144"/>
    </row>
    <row r="11" spans="1:16" x14ac:dyDescent="0.25">
      <c r="A11" s="786"/>
      <c r="B11" s="278" t="s">
        <v>631</v>
      </c>
      <c r="C11" s="279">
        <v>1</v>
      </c>
      <c r="D11" s="364">
        <v>1</v>
      </c>
      <c r="E11" s="365">
        <v>2</v>
      </c>
      <c r="F11" s="144"/>
      <c r="G11" s="144"/>
      <c r="H11" s="144"/>
      <c r="I11" s="144"/>
      <c r="J11" s="144"/>
      <c r="K11" s="144"/>
      <c r="L11" s="144"/>
      <c r="M11" s="144"/>
      <c r="N11" s="144"/>
      <c r="O11" s="144"/>
      <c r="P11" s="144"/>
    </row>
    <row r="12" spans="1:16" ht="34.5" customHeight="1" x14ac:dyDescent="0.25">
      <c r="A12" s="786"/>
      <c r="B12" s="367" t="s">
        <v>632</v>
      </c>
      <c r="C12" s="279">
        <v>3</v>
      </c>
      <c r="D12" s="364">
        <v>1</v>
      </c>
      <c r="E12" s="364">
        <v>4</v>
      </c>
      <c r="F12" s="144"/>
      <c r="G12" s="144"/>
      <c r="H12" s="144"/>
      <c r="I12" s="144"/>
      <c r="J12" s="144"/>
      <c r="K12" s="144"/>
      <c r="L12" s="144"/>
      <c r="M12" s="144"/>
      <c r="N12" s="144"/>
      <c r="O12" s="144"/>
      <c r="P12" s="144"/>
    </row>
    <row r="13" spans="1:16" x14ac:dyDescent="0.25">
      <c r="A13" s="786"/>
      <c r="B13" s="281" t="s">
        <v>633</v>
      </c>
      <c r="C13" s="279">
        <v>6</v>
      </c>
      <c r="D13" s="364">
        <v>0</v>
      </c>
      <c r="E13" s="365">
        <v>6</v>
      </c>
      <c r="F13" s="144"/>
      <c r="G13" s="144"/>
      <c r="H13" s="144"/>
      <c r="I13" s="144"/>
      <c r="J13" s="144"/>
      <c r="K13" s="144"/>
      <c r="L13" s="144"/>
      <c r="M13" s="144"/>
      <c r="N13" s="144"/>
      <c r="O13" s="144"/>
      <c r="P13" s="144"/>
    </row>
    <row r="14" spans="1:16" x14ac:dyDescent="0.25">
      <c r="A14" s="786"/>
      <c r="B14" s="281" t="s">
        <v>671</v>
      </c>
      <c r="C14" s="279">
        <v>3</v>
      </c>
      <c r="D14" s="364">
        <v>0</v>
      </c>
      <c r="E14" s="365">
        <v>3</v>
      </c>
      <c r="F14" s="144"/>
      <c r="G14" s="144"/>
      <c r="H14" s="144"/>
      <c r="I14" s="144"/>
      <c r="J14" s="144"/>
      <c r="K14" s="144"/>
      <c r="L14" s="144"/>
      <c r="M14" s="144"/>
      <c r="N14" s="144"/>
      <c r="O14" s="144"/>
      <c r="P14" s="144"/>
    </row>
    <row r="15" spans="1:16" x14ac:dyDescent="0.25">
      <c r="A15" s="786"/>
      <c r="B15" s="281" t="s">
        <v>634</v>
      </c>
      <c r="C15" s="279">
        <v>0</v>
      </c>
      <c r="D15" s="364">
        <v>0</v>
      </c>
      <c r="E15" s="365">
        <v>0</v>
      </c>
      <c r="F15" s="144"/>
      <c r="G15" s="144"/>
      <c r="H15" s="144"/>
      <c r="I15" s="144"/>
      <c r="J15" s="144"/>
      <c r="K15" s="144"/>
      <c r="L15" s="144"/>
      <c r="M15" s="144"/>
      <c r="N15" s="144"/>
      <c r="O15" s="144"/>
      <c r="P15" s="144"/>
    </row>
    <row r="16" spans="1:16" x14ac:dyDescent="0.25">
      <c r="A16" s="786"/>
      <c r="B16" s="281" t="s">
        <v>635</v>
      </c>
      <c r="C16" s="279">
        <v>8</v>
      </c>
      <c r="D16" s="364">
        <v>0</v>
      </c>
      <c r="E16" s="365">
        <v>8</v>
      </c>
      <c r="F16" s="156"/>
      <c r="G16" s="144"/>
      <c r="H16" s="144"/>
      <c r="I16" s="144"/>
      <c r="J16" s="144"/>
      <c r="K16" s="144"/>
      <c r="L16" s="144"/>
      <c r="M16" s="144"/>
      <c r="N16" s="144"/>
      <c r="O16" s="144"/>
      <c r="P16" s="144"/>
    </row>
    <row r="17" spans="1:16" x14ac:dyDescent="0.25">
      <c r="A17" s="786"/>
      <c r="B17" s="281" t="s">
        <v>670</v>
      </c>
      <c r="C17" s="279">
        <v>24</v>
      </c>
      <c r="D17" s="364">
        <v>27</v>
      </c>
      <c r="E17" s="365">
        <v>51</v>
      </c>
      <c r="F17" s="156"/>
      <c r="G17" s="144"/>
      <c r="H17" s="144"/>
      <c r="I17" s="144"/>
      <c r="J17" s="144"/>
      <c r="K17" s="144"/>
      <c r="L17" s="144"/>
      <c r="M17" s="144"/>
      <c r="N17" s="144"/>
      <c r="O17" s="144"/>
      <c r="P17" s="144"/>
    </row>
    <row r="18" spans="1:16" x14ac:dyDescent="0.25">
      <c r="A18" s="786"/>
      <c r="B18" s="281" t="s">
        <v>636</v>
      </c>
      <c r="C18" s="279">
        <v>1</v>
      </c>
      <c r="D18" s="364">
        <v>0</v>
      </c>
      <c r="E18" s="365">
        <v>1</v>
      </c>
      <c r="F18" s="156"/>
      <c r="G18" s="144"/>
      <c r="H18" s="144"/>
      <c r="I18" s="144"/>
      <c r="J18" s="144"/>
      <c r="K18" s="144"/>
      <c r="L18" s="144"/>
      <c r="M18" s="144"/>
      <c r="N18" s="144"/>
      <c r="O18" s="144"/>
      <c r="P18" s="144"/>
    </row>
    <row r="19" spans="1:16" x14ac:dyDescent="0.25">
      <c r="A19" s="786"/>
      <c r="B19" s="263" t="s">
        <v>950</v>
      </c>
      <c r="C19" s="467">
        <v>3</v>
      </c>
      <c r="D19" s="467">
        <v>0</v>
      </c>
      <c r="E19" s="467">
        <v>3</v>
      </c>
      <c r="F19" s="156"/>
      <c r="G19" s="144"/>
      <c r="H19" s="144"/>
      <c r="I19" s="144"/>
      <c r="J19" s="144"/>
      <c r="K19" s="144"/>
      <c r="L19" s="144"/>
      <c r="M19" s="144"/>
      <c r="N19" s="144"/>
      <c r="O19" s="144"/>
      <c r="P19" s="144"/>
    </row>
    <row r="20" spans="1:16" x14ac:dyDescent="0.25">
      <c r="A20" s="787"/>
      <c r="B20" s="263" t="s">
        <v>951</v>
      </c>
      <c r="C20" s="467">
        <v>0</v>
      </c>
      <c r="D20" s="467">
        <v>10</v>
      </c>
      <c r="E20" s="467">
        <v>10</v>
      </c>
      <c r="F20" s="156"/>
      <c r="G20" s="144"/>
      <c r="H20" s="144"/>
      <c r="I20" s="144"/>
      <c r="J20" s="144"/>
      <c r="K20" s="144"/>
      <c r="L20" s="144"/>
      <c r="M20" s="144"/>
      <c r="N20" s="144"/>
      <c r="O20" s="144"/>
      <c r="P20" s="144"/>
    </row>
    <row r="21" spans="1:16" s="144" customFormat="1" x14ac:dyDescent="0.25">
      <c r="A21" s="368" t="s">
        <v>952</v>
      </c>
      <c r="B21" s="368" t="s">
        <v>3</v>
      </c>
      <c r="C21" s="370">
        <v>0</v>
      </c>
      <c r="D21" s="370">
        <v>1</v>
      </c>
      <c r="E21" s="370">
        <v>1</v>
      </c>
    </row>
    <row r="22" spans="1:16" x14ac:dyDescent="0.25">
      <c r="A22" s="582" t="s">
        <v>637</v>
      </c>
      <c r="B22" s="275" t="s">
        <v>3</v>
      </c>
      <c r="C22" s="205">
        <v>101</v>
      </c>
      <c r="D22" s="205">
        <v>93</v>
      </c>
      <c r="E22" s="205">
        <v>194</v>
      </c>
      <c r="F22" s="156"/>
      <c r="G22" s="144"/>
      <c r="H22" s="144"/>
      <c r="I22" s="144"/>
      <c r="J22" s="144"/>
      <c r="K22" s="144"/>
      <c r="L22" s="144"/>
      <c r="M22" s="144"/>
      <c r="N22" s="144"/>
      <c r="O22" s="144"/>
      <c r="P22" s="144"/>
    </row>
    <row r="23" spans="1:16" ht="28.5" customHeight="1" x14ac:dyDescent="0.25">
      <c r="A23" s="582"/>
      <c r="B23" s="281" t="s">
        <v>638</v>
      </c>
      <c r="C23" s="364">
        <v>57</v>
      </c>
      <c r="D23" s="364">
        <v>60</v>
      </c>
      <c r="E23" s="364">
        <v>117</v>
      </c>
      <c r="F23" s="157"/>
      <c r="G23" s="144"/>
      <c r="H23" s="144"/>
      <c r="I23" s="144"/>
      <c r="J23" s="144"/>
      <c r="K23" s="144"/>
      <c r="L23" s="144"/>
      <c r="M23" s="144"/>
      <c r="N23" s="144"/>
      <c r="O23" s="144"/>
      <c r="P23" s="144"/>
    </row>
    <row r="24" spans="1:16" ht="21.75" customHeight="1" x14ac:dyDescent="0.25">
      <c r="A24" s="582"/>
      <c r="B24" s="278" t="s">
        <v>639</v>
      </c>
      <c r="C24" s="364">
        <v>9</v>
      </c>
      <c r="D24" s="364">
        <v>10</v>
      </c>
      <c r="E24" s="364">
        <v>19</v>
      </c>
      <c r="F24" s="156"/>
      <c r="G24" s="144"/>
      <c r="H24" s="144"/>
      <c r="I24" s="144"/>
      <c r="J24" s="144"/>
      <c r="K24" s="144"/>
      <c r="L24" s="144"/>
      <c r="M24" s="144"/>
      <c r="N24" s="144"/>
      <c r="O24" s="144"/>
      <c r="P24" s="144"/>
    </row>
    <row r="25" spans="1:16" ht="27.75" customHeight="1" x14ac:dyDescent="0.25">
      <c r="A25" s="582"/>
      <c r="B25" s="366" t="s">
        <v>742</v>
      </c>
      <c r="C25" s="364">
        <v>29</v>
      </c>
      <c r="D25" s="364">
        <v>24</v>
      </c>
      <c r="E25" s="364">
        <v>53</v>
      </c>
      <c r="F25" s="156"/>
      <c r="G25" s="144"/>
      <c r="H25" s="144"/>
      <c r="I25" s="144"/>
      <c r="J25" s="144"/>
      <c r="K25" s="144"/>
      <c r="L25" s="144"/>
      <c r="M25" s="144"/>
      <c r="N25" s="144"/>
      <c r="O25" s="144"/>
      <c r="P25" s="144"/>
    </row>
    <row r="26" spans="1:16" ht="25.5" x14ac:dyDescent="0.25">
      <c r="A26" s="582"/>
      <c r="B26" s="366" t="s">
        <v>741</v>
      </c>
      <c r="C26" s="364">
        <v>4</v>
      </c>
      <c r="D26" s="364">
        <v>14</v>
      </c>
      <c r="E26" s="364">
        <v>18</v>
      </c>
      <c r="F26" s="156"/>
      <c r="G26" s="144"/>
      <c r="H26" s="144"/>
      <c r="I26" s="144"/>
      <c r="J26" s="144"/>
      <c r="K26" s="144"/>
      <c r="L26" s="144"/>
      <c r="M26" s="144"/>
      <c r="N26" s="144"/>
      <c r="O26" s="144"/>
      <c r="P26" s="144"/>
    </row>
    <row r="27" spans="1:16" ht="25.5" x14ac:dyDescent="0.25">
      <c r="A27" s="582"/>
      <c r="B27" s="366" t="s">
        <v>740</v>
      </c>
      <c r="C27" s="364">
        <v>15</v>
      </c>
      <c r="D27" s="364">
        <v>12</v>
      </c>
      <c r="E27" s="364">
        <v>27</v>
      </c>
      <c r="F27" s="156"/>
      <c r="G27" s="144"/>
      <c r="H27" s="144"/>
      <c r="I27" s="144"/>
      <c r="J27" s="144"/>
      <c r="K27" s="144"/>
      <c r="L27" s="144"/>
      <c r="M27" s="144"/>
      <c r="N27" s="144"/>
      <c r="O27" s="144"/>
      <c r="P27" s="144"/>
    </row>
    <row r="28" spans="1:16" x14ac:dyDescent="0.25">
      <c r="A28" s="582"/>
      <c r="B28" s="314" t="s">
        <v>640</v>
      </c>
      <c r="C28" s="279">
        <v>25</v>
      </c>
      <c r="D28" s="279">
        <v>21</v>
      </c>
      <c r="E28" s="279">
        <v>46</v>
      </c>
      <c r="F28" s="156"/>
      <c r="G28" s="144"/>
      <c r="H28" s="144"/>
      <c r="I28" s="144"/>
      <c r="J28" s="144"/>
      <c r="K28" s="144"/>
      <c r="L28" s="144"/>
      <c r="M28" s="144"/>
      <c r="N28" s="144"/>
      <c r="O28" s="144"/>
      <c r="P28" s="144"/>
    </row>
    <row r="29" spans="1:16" x14ac:dyDescent="0.25">
      <c r="A29" s="582"/>
      <c r="B29" s="314" t="s">
        <v>641</v>
      </c>
      <c r="C29" s="279">
        <v>3</v>
      </c>
      <c r="D29" s="279">
        <v>4</v>
      </c>
      <c r="E29" s="279">
        <v>7</v>
      </c>
      <c r="F29" s="156"/>
      <c r="G29" s="144"/>
      <c r="H29" s="144"/>
      <c r="I29" s="144"/>
      <c r="J29" s="144"/>
      <c r="K29" s="144"/>
      <c r="L29" s="144"/>
      <c r="M29" s="144"/>
      <c r="N29" s="144"/>
      <c r="O29" s="144"/>
      <c r="P29" s="144"/>
    </row>
    <row r="30" spans="1:16" x14ac:dyDescent="0.25">
      <c r="A30" s="582"/>
      <c r="B30" s="314" t="s">
        <v>642</v>
      </c>
      <c r="C30" s="279">
        <v>1</v>
      </c>
      <c r="D30" s="279">
        <v>1</v>
      </c>
      <c r="E30" s="279">
        <v>2</v>
      </c>
      <c r="F30" s="156"/>
      <c r="G30" s="144"/>
      <c r="H30" s="144"/>
      <c r="I30" s="144"/>
      <c r="J30" s="144"/>
      <c r="K30" s="144"/>
      <c r="L30" s="144"/>
      <c r="M30" s="144"/>
      <c r="N30" s="144"/>
      <c r="O30" s="144"/>
      <c r="P30" s="144"/>
    </row>
    <row r="31" spans="1:16" ht="15" customHeight="1" x14ac:dyDescent="0.25">
      <c r="A31" s="582"/>
      <c r="B31" s="314" t="s">
        <v>102</v>
      </c>
      <c r="C31" s="279">
        <v>1</v>
      </c>
      <c r="D31" s="279">
        <v>0</v>
      </c>
      <c r="E31" s="279">
        <v>1</v>
      </c>
      <c r="F31" s="144"/>
      <c r="G31" s="144"/>
      <c r="H31" s="144"/>
      <c r="I31" s="144"/>
      <c r="J31" s="144"/>
      <c r="K31" s="144"/>
      <c r="L31" s="144"/>
      <c r="M31" s="144"/>
      <c r="N31" s="144"/>
      <c r="O31" s="144"/>
      <c r="P31" s="144"/>
    </row>
    <row r="32" spans="1:16" x14ac:dyDescent="0.25">
      <c r="A32" s="368" t="s">
        <v>112</v>
      </c>
      <c r="B32" s="368" t="s">
        <v>3</v>
      </c>
      <c r="C32" s="370">
        <v>2</v>
      </c>
      <c r="D32" s="370">
        <v>133</v>
      </c>
      <c r="E32" s="370">
        <v>135</v>
      </c>
      <c r="F32" s="144"/>
      <c r="G32" s="144"/>
      <c r="H32" s="144"/>
      <c r="I32" s="144"/>
      <c r="J32" s="144"/>
      <c r="K32" s="144"/>
      <c r="L32" s="144"/>
      <c r="M32" s="144"/>
      <c r="N32" s="144"/>
      <c r="O32" s="144"/>
      <c r="P32" s="144"/>
    </row>
    <row r="33" spans="1:5" x14ac:dyDescent="0.25">
      <c r="A33" s="778" t="s">
        <v>643</v>
      </c>
      <c r="B33" s="778"/>
      <c r="C33" s="778"/>
      <c r="D33" s="778"/>
      <c r="E33" s="778"/>
    </row>
    <row r="34" spans="1:5" x14ac:dyDescent="0.25">
      <c r="A34" s="624" t="s">
        <v>644</v>
      </c>
      <c r="B34" s="624"/>
      <c r="C34" s="624"/>
      <c r="D34" s="624"/>
      <c r="E34" s="624"/>
    </row>
  </sheetData>
  <mergeCells count="8">
    <mergeCell ref="A33:E33"/>
    <mergeCell ref="A34:E34"/>
    <mergeCell ref="A1:E1"/>
    <mergeCell ref="A2:E2"/>
    <mergeCell ref="A3:E3"/>
    <mergeCell ref="A4:B4"/>
    <mergeCell ref="A22:A31"/>
    <mergeCell ref="A6:A20"/>
  </mergeCells>
  <hyperlinks>
    <hyperlink ref="G1" location="INDEX!A1" display="Back to Index" xr:uid="{0D747BF1-C1CF-40E4-8D01-F451FF03D473}"/>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965C4-358A-4181-8C2B-EBC13DD24979}">
  <sheetPr>
    <tabColor theme="9"/>
  </sheetPr>
  <dimension ref="A1:T34"/>
  <sheetViews>
    <sheetView zoomScaleNormal="100" workbookViewId="0">
      <selection activeCell="T29" sqref="T29"/>
    </sheetView>
  </sheetViews>
  <sheetFormatPr defaultColWidth="9.28515625" defaultRowHeight="15.75" customHeight="1" x14ac:dyDescent="0.25"/>
  <cols>
    <col min="1" max="1" width="21.28515625" style="25" customWidth="1"/>
    <col min="2" max="2" width="26.140625" style="25" bestFit="1" customWidth="1"/>
    <col min="3" max="3" width="5.7109375" style="22" customWidth="1"/>
    <col min="4" max="4" width="8.7109375" style="23" bestFit="1" customWidth="1"/>
    <col min="5" max="5" width="7.140625" style="23" customWidth="1"/>
    <col min="6" max="6" width="8.28515625" style="23" bestFit="1" customWidth="1"/>
    <col min="7" max="7" width="8.7109375" style="23" bestFit="1" customWidth="1"/>
    <col min="8" max="8" width="7.7109375" style="23" bestFit="1" customWidth="1"/>
    <col min="9" max="9" width="8.28515625" style="23" bestFit="1" customWidth="1"/>
    <col min="10" max="10" width="8.7109375" style="23" bestFit="1" customWidth="1"/>
    <col min="11" max="11" width="7.140625" style="23" customWidth="1"/>
    <col min="12" max="12" width="8.28515625" style="23" bestFit="1" customWidth="1"/>
    <col min="13" max="13" width="8.7109375" style="23" bestFit="1" customWidth="1"/>
    <col min="14" max="14" width="7.7109375" style="23" bestFit="1" customWidth="1"/>
    <col min="15" max="15" width="8.28515625" style="23" bestFit="1" customWidth="1"/>
    <col min="16" max="16" width="8.7109375" style="23" bestFit="1" customWidth="1"/>
    <col min="17" max="17" width="7.140625" style="23" customWidth="1"/>
    <col min="18" max="18" width="8.28515625" style="23" bestFit="1" customWidth="1"/>
    <col min="19" max="19" width="9.28515625" style="23"/>
    <col min="20" max="20" width="12.7109375" style="23" bestFit="1" customWidth="1"/>
    <col min="21" max="16384" width="9.28515625" style="23"/>
  </cols>
  <sheetData>
    <row r="1" spans="1:20" s="19" customFormat="1" ht="18.75" x14ac:dyDescent="0.25">
      <c r="A1" s="563" t="s">
        <v>130</v>
      </c>
      <c r="B1" s="563"/>
      <c r="C1" s="563"/>
      <c r="D1" s="563"/>
      <c r="E1" s="563"/>
      <c r="F1" s="563"/>
      <c r="G1" s="563"/>
      <c r="H1" s="563"/>
      <c r="I1" s="563"/>
      <c r="J1" s="563"/>
      <c r="K1" s="563"/>
      <c r="L1" s="563"/>
      <c r="M1" s="563"/>
      <c r="N1" s="563"/>
      <c r="O1" s="563"/>
      <c r="P1" s="563"/>
      <c r="Q1" s="563"/>
      <c r="R1" s="563"/>
      <c r="T1" s="222" t="s">
        <v>648</v>
      </c>
    </row>
    <row r="2" spans="1:20" s="19" customFormat="1" ht="18.75" x14ac:dyDescent="0.25">
      <c r="A2" s="563" t="s">
        <v>1</v>
      </c>
      <c r="B2" s="563"/>
      <c r="C2" s="563"/>
      <c r="D2" s="563"/>
      <c r="E2" s="563"/>
      <c r="F2" s="563"/>
      <c r="G2" s="563"/>
      <c r="H2" s="563"/>
      <c r="I2" s="563"/>
      <c r="J2" s="563"/>
      <c r="K2" s="563"/>
      <c r="L2" s="563"/>
      <c r="M2" s="563"/>
      <c r="N2" s="563"/>
      <c r="O2" s="563"/>
      <c r="P2" s="563"/>
      <c r="Q2" s="563"/>
      <c r="R2" s="563"/>
    </row>
    <row r="3" spans="1:20" s="19" customFormat="1" ht="18.75" x14ac:dyDescent="0.3">
      <c r="A3" s="564" t="s">
        <v>754</v>
      </c>
      <c r="B3" s="564"/>
      <c r="C3" s="564"/>
      <c r="D3" s="564"/>
      <c r="E3" s="564"/>
      <c r="F3" s="564"/>
      <c r="G3" s="564"/>
      <c r="H3" s="564"/>
      <c r="I3" s="564"/>
      <c r="J3" s="564"/>
      <c r="K3" s="564"/>
      <c r="L3" s="564"/>
      <c r="M3" s="564"/>
      <c r="N3" s="564"/>
      <c r="O3" s="564"/>
      <c r="P3" s="564"/>
      <c r="Q3" s="564"/>
      <c r="R3" s="564"/>
    </row>
    <row r="4" spans="1:20" s="20" customFormat="1" ht="13.5" x14ac:dyDescent="0.25">
      <c r="A4" s="565" t="s">
        <v>97</v>
      </c>
      <c r="B4" s="565"/>
      <c r="C4" s="567" t="s">
        <v>3</v>
      </c>
      <c r="D4" s="569" t="s">
        <v>98</v>
      </c>
      <c r="E4" s="561"/>
      <c r="F4" s="570"/>
      <c r="G4" s="569" t="s">
        <v>99</v>
      </c>
      <c r="H4" s="561"/>
      <c r="I4" s="570"/>
      <c r="J4" s="561" t="s">
        <v>100</v>
      </c>
      <c r="K4" s="561"/>
      <c r="L4" s="561"/>
      <c r="M4" s="569" t="s">
        <v>101</v>
      </c>
      <c r="N4" s="561"/>
      <c r="O4" s="570"/>
      <c r="P4" s="571" t="s">
        <v>102</v>
      </c>
      <c r="Q4" s="572"/>
      <c r="R4" s="573"/>
    </row>
    <row r="5" spans="1:20" s="21" customFormat="1" ht="38.25" x14ac:dyDescent="0.2">
      <c r="A5" s="566"/>
      <c r="B5" s="566"/>
      <c r="C5" s="568"/>
      <c r="D5" s="26" t="s">
        <v>103</v>
      </c>
      <c r="E5" s="27" t="s">
        <v>104</v>
      </c>
      <c r="F5" s="28" t="s">
        <v>105</v>
      </c>
      <c r="G5" s="26" t="s">
        <v>103</v>
      </c>
      <c r="H5" s="27" t="s">
        <v>104</v>
      </c>
      <c r="I5" s="28" t="s">
        <v>105</v>
      </c>
      <c r="J5" s="26" t="s">
        <v>103</v>
      </c>
      <c r="K5" s="27" t="s">
        <v>104</v>
      </c>
      <c r="L5" s="28" t="s">
        <v>105</v>
      </c>
      <c r="M5" s="26" t="s">
        <v>103</v>
      </c>
      <c r="N5" s="27" t="s">
        <v>104</v>
      </c>
      <c r="O5" s="28" t="s">
        <v>105</v>
      </c>
      <c r="P5" s="26" t="s">
        <v>103</v>
      </c>
      <c r="Q5" s="27" t="s">
        <v>104</v>
      </c>
      <c r="R5" s="29" t="s">
        <v>105</v>
      </c>
    </row>
    <row r="6" spans="1:20" s="22" customFormat="1" ht="12.75" x14ac:dyDescent="0.25">
      <c r="A6" s="98" t="s">
        <v>12</v>
      </c>
      <c r="B6" s="147" t="s">
        <v>3</v>
      </c>
      <c r="C6" s="148">
        <v>549</v>
      </c>
      <c r="D6" s="30">
        <v>30</v>
      </c>
      <c r="E6" s="31">
        <v>59</v>
      </c>
      <c r="F6" s="32">
        <v>2</v>
      </c>
      <c r="G6" s="30">
        <v>11</v>
      </c>
      <c r="H6" s="31">
        <v>12</v>
      </c>
      <c r="I6" s="32">
        <f t="shared" ref="I6:P6" si="0">SUM(I7:I12)</f>
        <v>0</v>
      </c>
      <c r="J6" s="30">
        <v>4</v>
      </c>
      <c r="K6" s="31">
        <v>231</v>
      </c>
      <c r="L6" s="32">
        <v>2</v>
      </c>
      <c r="M6" s="30">
        <v>51</v>
      </c>
      <c r="N6" s="31">
        <v>128</v>
      </c>
      <c r="O6" s="32">
        <v>6</v>
      </c>
      <c r="P6" s="30">
        <f t="shared" si="0"/>
        <v>0</v>
      </c>
      <c r="Q6" s="31">
        <v>2</v>
      </c>
      <c r="R6" s="148">
        <v>11</v>
      </c>
    </row>
    <row r="7" spans="1:20" ht="12.75" x14ac:dyDescent="0.25">
      <c r="A7" s="574" t="s">
        <v>106</v>
      </c>
      <c r="B7" s="294" t="s">
        <v>107</v>
      </c>
      <c r="C7" s="148">
        <v>97</v>
      </c>
      <c r="D7" s="295">
        <v>17</v>
      </c>
      <c r="E7" s="295">
        <v>18</v>
      </c>
      <c r="F7" s="295">
        <v>0</v>
      </c>
      <c r="G7" s="295">
        <v>7</v>
      </c>
      <c r="H7" s="295">
        <v>5</v>
      </c>
      <c r="I7" s="295">
        <v>0</v>
      </c>
      <c r="J7" s="295">
        <v>0</v>
      </c>
      <c r="K7" s="295">
        <v>26</v>
      </c>
      <c r="L7" s="295">
        <v>0</v>
      </c>
      <c r="M7" s="295">
        <v>12</v>
      </c>
      <c r="N7" s="295">
        <v>12</v>
      </c>
      <c r="O7" s="295">
        <v>0</v>
      </c>
      <c r="P7" s="295">
        <v>0</v>
      </c>
      <c r="Q7" s="295">
        <v>0</v>
      </c>
      <c r="R7" s="92">
        <v>0</v>
      </c>
    </row>
    <row r="8" spans="1:20" ht="12.75" x14ac:dyDescent="0.25">
      <c r="A8" s="574"/>
      <c r="B8" s="294" t="s">
        <v>108</v>
      </c>
      <c r="C8" s="148">
        <v>96</v>
      </c>
      <c r="D8" s="295">
        <v>1</v>
      </c>
      <c r="E8" s="295">
        <v>9</v>
      </c>
      <c r="F8" s="295">
        <v>0</v>
      </c>
      <c r="G8" s="295">
        <v>0</v>
      </c>
      <c r="H8" s="295">
        <v>1</v>
      </c>
      <c r="I8" s="295">
        <v>0</v>
      </c>
      <c r="J8" s="295">
        <v>0</v>
      </c>
      <c r="K8" s="295">
        <v>49</v>
      </c>
      <c r="L8" s="295">
        <v>0</v>
      </c>
      <c r="M8" s="295">
        <v>9</v>
      </c>
      <c r="N8" s="295">
        <v>25</v>
      </c>
      <c r="O8" s="295">
        <v>1</v>
      </c>
      <c r="P8" s="295">
        <v>0</v>
      </c>
      <c r="Q8" s="295">
        <v>1</v>
      </c>
      <c r="R8" s="92">
        <v>0</v>
      </c>
    </row>
    <row r="9" spans="1:20" ht="12.75" x14ac:dyDescent="0.25">
      <c r="A9" s="574"/>
      <c r="B9" s="294" t="s">
        <v>109</v>
      </c>
      <c r="C9" s="148">
        <v>11</v>
      </c>
      <c r="D9" s="295">
        <v>0</v>
      </c>
      <c r="E9" s="295">
        <v>2</v>
      </c>
      <c r="F9" s="295">
        <v>0</v>
      </c>
      <c r="G9" s="295">
        <v>0</v>
      </c>
      <c r="H9" s="295">
        <v>0</v>
      </c>
      <c r="I9" s="295">
        <v>0</v>
      </c>
      <c r="J9" s="295">
        <v>0</v>
      </c>
      <c r="K9" s="295">
        <v>2</v>
      </c>
      <c r="L9" s="295">
        <v>0</v>
      </c>
      <c r="M9" s="295">
        <v>1</v>
      </c>
      <c r="N9" s="295">
        <v>6</v>
      </c>
      <c r="O9" s="295">
        <v>0</v>
      </c>
      <c r="P9" s="295">
        <v>0</v>
      </c>
      <c r="Q9" s="295">
        <v>0</v>
      </c>
      <c r="R9" s="92">
        <v>0</v>
      </c>
    </row>
    <row r="10" spans="1:20" ht="12.75" x14ac:dyDescent="0.25">
      <c r="A10" s="574"/>
      <c r="B10" s="294" t="s">
        <v>110</v>
      </c>
      <c r="C10" s="148">
        <v>193</v>
      </c>
      <c r="D10" s="295">
        <v>6</v>
      </c>
      <c r="E10" s="295">
        <v>16</v>
      </c>
      <c r="F10" s="295">
        <v>0</v>
      </c>
      <c r="G10" s="295">
        <v>1</v>
      </c>
      <c r="H10" s="295">
        <v>6</v>
      </c>
      <c r="I10" s="295">
        <v>0</v>
      </c>
      <c r="J10" s="295">
        <v>1</v>
      </c>
      <c r="K10" s="295">
        <v>89</v>
      </c>
      <c r="L10" s="295">
        <v>0</v>
      </c>
      <c r="M10" s="295">
        <v>14</v>
      </c>
      <c r="N10" s="295">
        <v>59</v>
      </c>
      <c r="O10" s="295">
        <v>0</v>
      </c>
      <c r="P10" s="295">
        <v>0</v>
      </c>
      <c r="Q10" s="295">
        <v>1</v>
      </c>
      <c r="R10" s="92">
        <v>0</v>
      </c>
    </row>
    <row r="11" spans="1:20" ht="12.75" x14ac:dyDescent="0.25">
      <c r="A11" s="574"/>
      <c r="B11" s="294" t="s">
        <v>111</v>
      </c>
      <c r="C11" s="148">
        <v>20</v>
      </c>
      <c r="D11" s="295">
        <v>0</v>
      </c>
      <c r="E11" s="295">
        <v>2</v>
      </c>
      <c r="F11" s="295">
        <v>0</v>
      </c>
      <c r="G11" s="295">
        <v>0</v>
      </c>
      <c r="H11" s="295">
        <v>0</v>
      </c>
      <c r="I11" s="295">
        <v>0</v>
      </c>
      <c r="J11" s="295">
        <v>0</v>
      </c>
      <c r="K11" s="295">
        <v>12</v>
      </c>
      <c r="L11" s="295">
        <v>0</v>
      </c>
      <c r="M11" s="295">
        <v>0</v>
      </c>
      <c r="N11" s="295">
        <v>6</v>
      </c>
      <c r="O11" s="295">
        <v>0</v>
      </c>
      <c r="P11" s="295">
        <v>0</v>
      </c>
      <c r="Q11" s="295">
        <v>0</v>
      </c>
      <c r="R11" s="92">
        <v>0</v>
      </c>
    </row>
    <row r="12" spans="1:20" ht="12.75" x14ac:dyDescent="0.25">
      <c r="A12" s="574"/>
      <c r="B12" s="296" t="s">
        <v>112</v>
      </c>
      <c r="C12" s="148">
        <v>130</v>
      </c>
      <c r="D12" s="295">
        <v>5</v>
      </c>
      <c r="E12" s="295">
        <v>12</v>
      </c>
      <c r="F12" s="295">
        <v>2</v>
      </c>
      <c r="G12" s="295">
        <v>3</v>
      </c>
      <c r="H12" s="295">
        <v>0</v>
      </c>
      <c r="I12" s="295">
        <v>0</v>
      </c>
      <c r="J12" s="295">
        <v>3</v>
      </c>
      <c r="K12" s="295">
        <v>53</v>
      </c>
      <c r="L12" s="295">
        <v>2</v>
      </c>
      <c r="M12" s="295">
        <v>14</v>
      </c>
      <c r="N12" s="295">
        <v>20</v>
      </c>
      <c r="O12" s="295">
        <v>5</v>
      </c>
      <c r="P12" s="295">
        <v>0</v>
      </c>
      <c r="Q12" s="295">
        <v>0</v>
      </c>
      <c r="R12" s="92">
        <v>11</v>
      </c>
    </row>
    <row r="13" spans="1:20" s="122" customFormat="1" ht="12.75" x14ac:dyDescent="0.25">
      <c r="A13" s="574"/>
      <c r="B13" s="296" t="s">
        <v>128</v>
      </c>
      <c r="C13" s="148">
        <v>2</v>
      </c>
      <c r="D13" s="295">
        <v>1</v>
      </c>
      <c r="E13" s="295">
        <v>0</v>
      </c>
      <c r="F13" s="295">
        <v>0</v>
      </c>
      <c r="G13" s="295">
        <v>0</v>
      </c>
      <c r="H13" s="295">
        <v>0</v>
      </c>
      <c r="I13" s="295">
        <v>0</v>
      </c>
      <c r="J13" s="295">
        <v>0</v>
      </c>
      <c r="K13" s="295">
        <v>0</v>
      </c>
      <c r="L13" s="295">
        <v>0</v>
      </c>
      <c r="M13" s="295">
        <v>1</v>
      </c>
      <c r="N13" s="295">
        <v>0</v>
      </c>
      <c r="O13" s="295">
        <v>0</v>
      </c>
      <c r="P13" s="295">
        <v>0</v>
      </c>
      <c r="Q13" s="295">
        <v>0</v>
      </c>
      <c r="R13" s="92">
        <v>0</v>
      </c>
    </row>
    <row r="14" spans="1:20" ht="12.75" x14ac:dyDescent="0.25">
      <c r="A14" s="562" t="s">
        <v>649</v>
      </c>
      <c r="B14" s="294" t="s">
        <v>114</v>
      </c>
      <c r="C14" s="148">
        <f>SUM(D14:R14)</f>
        <v>0</v>
      </c>
      <c r="D14" s="295">
        <v>0</v>
      </c>
      <c r="E14" s="295">
        <v>0</v>
      </c>
      <c r="F14" s="295">
        <v>0</v>
      </c>
      <c r="G14" s="295">
        <v>0</v>
      </c>
      <c r="H14" s="295">
        <v>0</v>
      </c>
      <c r="I14" s="295">
        <v>0</v>
      </c>
      <c r="J14" s="295">
        <v>0</v>
      </c>
      <c r="K14" s="295">
        <v>0</v>
      </c>
      <c r="L14" s="295">
        <v>0</v>
      </c>
      <c r="M14" s="295">
        <v>0</v>
      </c>
      <c r="N14" s="295">
        <v>0</v>
      </c>
      <c r="O14" s="295">
        <v>0</v>
      </c>
      <c r="P14" s="295">
        <v>0</v>
      </c>
      <c r="Q14" s="295">
        <v>0</v>
      </c>
      <c r="R14" s="92">
        <v>0</v>
      </c>
    </row>
    <row r="15" spans="1:20" ht="12.75" x14ac:dyDescent="0.25">
      <c r="A15" s="562"/>
      <c r="B15" s="294" t="s">
        <v>115</v>
      </c>
      <c r="C15" s="148">
        <f>SUM(D15:R15)</f>
        <v>0</v>
      </c>
      <c r="D15" s="295">
        <v>0</v>
      </c>
      <c r="E15" s="295">
        <v>0</v>
      </c>
      <c r="F15" s="295">
        <v>0</v>
      </c>
      <c r="G15" s="295">
        <v>0</v>
      </c>
      <c r="H15" s="295">
        <v>0</v>
      </c>
      <c r="I15" s="295">
        <v>0</v>
      </c>
      <c r="J15" s="295">
        <v>0</v>
      </c>
      <c r="K15" s="295">
        <v>0</v>
      </c>
      <c r="L15" s="295">
        <v>0</v>
      </c>
      <c r="M15" s="295">
        <v>0</v>
      </c>
      <c r="N15" s="295">
        <v>0</v>
      </c>
      <c r="O15" s="295">
        <v>0</v>
      </c>
      <c r="P15" s="295">
        <v>0</v>
      </c>
      <c r="Q15" s="295">
        <v>0</v>
      </c>
      <c r="R15" s="92">
        <v>0</v>
      </c>
    </row>
    <row r="16" spans="1:20" ht="12.75" x14ac:dyDescent="0.25">
      <c r="A16" s="562"/>
      <c r="B16" s="294" t="s">
        <v>116</v>
      </c>
      <c r="C16" s="148">
        <v>283</v>
      </c>
      <c r="D16" s="295">
        <v>1</v>
      </c>
      <c r="E16" s="295">
        <v>42</v>
      </c>
      <c r="F16" s="295">
        <v>0</v>
      </c>
      <c r="G16" s="295">
        <v>0</v>
      </c>
      <c r="H16" s="295">
        <v>10</v>
      </c>
      <c r="I16" s="295">
        <v>0</v>
      </c>
      <c r="J16" s="295">
        <v>0</v>
      </c>
      <c r="K16" s="295">
        <v>137</v>
      </c>
      <c r="L16" s="295">
        <v>0</v>
      </c>
      <c r="M16" s="295">
        <v>4</v>
      </c>
      <c r="N16" s="295">
        <v>87</v>
      </c>
      <c r="O16" s="295">
        <v>0</v>
      </c>
      <c r="P16" s="295">
        <v>0</v>
      </c>
      <c r="Q16" s="295">
        <v>2</v>
      </c>
      <c r="R16" s="92">
        <v>0</v>
      </c>
    </row>
    <row r="17" spans="1:18" ht="12.75" x14ac:dyDescent="0.25">
      <c r="A17" s="562"/>
      <c r="B17" s="294" t="s">
        <v>117</v>
      </c>
      <c r="C17" s="148">
        <v>26</v>
      </c>
      <c r="D17" s="295">
        <v>0</v>
      </c>
      <c r="E17" s="295">
        <v>5</v>
      </c>
      <c r="F17" s="295">
        <v>0</v>
      </c>
      <c r="G17" s="295">
        <v>0</v>
      </c>
      <c r="H17" s="295">
        <v>0</v>
      </c>
      <c r="I17" s="295">
        <v>0</v>
      </c>
      <c r="J17" s="295">
        <v>0</v>
      </c>
      <c r="K17" s="295">
        <v>12</v>
      </c>
      <c r="L17" s="295">
        <v>0</v>
      </c>
      <c r="M17" s="295">
        <v>0</v>
      </c>
      <c r="N17" s="295">
        <v>9</v>
      </c>
      <c r="O17" s="295">
        <v>0</v>
      </c>
      <c r="P17" s="295">
        <v>0</v>
      </c>
      <c r="Q17" s="295">
        <v>0</v>
      </c>
      <c r="R17" s="92">
        <v>0</v>
      </c>
    </row>
    <row r="18" spans="1:18" ht="12.75" x14ac:dyDescent="0.25">
      <c r="A18" s="562"/>
      <c r="B18" s="294" t="s">
        <v>118</v>
      </c>
      <c r="C18" s="148">
        <f>SUM(D18:R18)</f>
        <v>0</v>
      </c>
      <c r="D18" s="295">
        <v>0</v>
      </c>
      <c r="E18" s="295">
        <v>0</v>
      </c>
      <c r="F18" s="295">
        <v>0</v>
      </c>
      <c r="G18" s="295">
        <v>0</v>
      </c>
      <c r="H18" s="295">
        <v>0</v>
      </c>
      <c r="I18" s="295">
        <v>0</v>
      </c>
      <c r="J18" s="295">
        <v>0</v>
      </c>
      <c r="K18" s="295">
        <v>0</v>
      </c>
      <c r="L18" s="295">
        <v>0</v>
      </c>
      <c r="M18" s="295">
        <v>0</v>
      </c>
      <c r="N18" s="295">
        <v>0</v>
      </c>
      <c r="O18" s="295">
        <v>0</v>
      </c>
      <c r="P18" s="295">
        <v>0</v>
      </c>
      <c r="Q18" s="295">
        <v>0</v>
      </c>
      <c r="R18" s="92">
        <v>0</v>
      </c>
    </row>
    <row r="19" spans="1:18" ht="12.75" x14ac:dyDescent="0.25">
      <c r="A19" s="562"/>
      <c r="B19" s="294" t="s">
        <v>119</v>
      </c>
      <c r="C19" s="148">
        <v>3</v>
      </c>
      <c r="D19" s="295">
        <v>0</v>
      </c>
      <c r="E19" s="295">
        <v>0</v>
      </c>
      <c r="F19" s="295">
        <v>0</v>
      </c>
      <c r="G19" s="295">
        <v>0</v>
      </c>
      <c r="H19" s="295">
        <v>0</v>
      </c>
      <c r="I19" s="295">
        <v>0</v>
      </c>
      <c r="J19" s="295">
        <v>0</v>
      </c>
      <c r="K19" s="295">
        <v>3</v>
      </c>
      <c r="L19" s="295">
        <v>0</v>
      </c>
      <c r="M19" s="295">
        <v>0</v>
      </c>
      <c r="N19" s="295">
        <v>0</v>
      </c>
      <c r="O19" s="295">
        <v>0</v>
      </c>
      <c r="P19" s="295">
        <v>0</v>
      </c>
      <c r="Q19" s="295">
        <v>0</v>
      </c>
      <c r="R19" s="92">
        <v>0</v>
      </c>
    </row>
    <row r="20" spans="1:18" ht="12.75" x14ac:dyDescent="0.25">
      <c r="A20" s="562"/>
      <c r="B20" s="294" t="s">
        <v>120</v>
      </c>
      <c r="C20" s="148">
        <f>SUM(D20:R20)</f>
        <v>0</v>
      </c>
      <c r="D20" s="295">
        <v>0</v>
      </c>
      <c r="E20" s="295">
        <v>0</v>
      </c>
      <c r="F20" s="295">
        <v>0</v>
      </c>
      <c r="G20" s="295">
        <v>0</v>
      </c>
      <c r="H20" s="295">
        <v>0</v>
      </c>
      <c r="I20" s="295">
        <v>0</v>
      </c>
      <c r="J20" s="295">
        <v>0</v>
      </c>
      <c r="K20" s="295">
        <v>0</v>
      </c>
      <c r="L20" s="295">
        <v>0</v>
      </c>
      <c r="M20" s="295">
        <v>0</v>
      </c>
      <c r="N20" s="295">
        <v>0</v>
      </c>
      <c r="O20" s="295">
        <v>0</v>
      </c>
      <c r="P20" s="295">
        <v>0</v>
      </c>
      <c r="Q20" s="295">
        <v>0</v>
      </c>
      <c r="R20" s="92">
        <v>0</v>
      </c>
    </row>
    <row r="21" spans="1:18" ht="12.75" x14ac:dyDescent="0.25">
      <c r="A21" s="562"/>
      <c r="B21" s="294" t="s">
        <v>121</v>
      </c>
      <c r="C21" s="148">
        <f>SUM(D21:R21)</f>
        <v>0</v>
      </c>
      <c r="D21" s="295">
        <v>0</v>
      </c>
      <c r="E21" s="295">
        <v>0</v>
      </c>
      <c r="F21" s="295">
        <v>0</v>
      </c>
      <c r="G21" s="295">
        <v>0</v>
      </c>
      <c r="H21" s="295">
        <v>0</v>
      </c>
      <c r="I21" s="295">
        <v>0</v>
      </c>
      <c r="J21" s="295">
        <v>0</v>
      </c>
      <c r="K21" s="295">
        <v>0</v>
      </c>
      <c r="L21" s="295">
        <v>0</v>
      </c>
      <c r="M21" s="295">
        <v>0</v>
      </c>
      <c r="N21" s="295">
        <v>0</v>
      </c>
      <c r="O21" s="295">
        <v>0</v>
      </c>
      <c r="P21" s="295">
        <v>0</v>
      </c>
      <c r="Q21" s="295">
        <v>0</v>
      </c>
      <c r="R21" s="92">
        <v>0</v>
      </c>
    </row>
    <row r="22" spans="1:18" ht="12.75" x14ac:dyDescent="0.25">
      <c r="A22" s="562"/>
      <c r="B22" s="294" t="s">
        <v>122</v>
      </c>
      <c r="C22" s="148">
        <f>SUM(D22:R22)</f>
        <v>0</v>
      </c>
      <c r="D22" s="295">
        <v>0</v>
      </c>
      <c r="E22" s="295">
        <v>0</v>
      </c>
      <c r="F22" s="295">
        <v>0</v>
      </c>
      <c r="G22" s="295">
        <v>0</v>
      </c>
      <c r="H22" s="295">
        <v>0</v>
      </c>
      <c r="I22" s="295">
        <v>0</v>
      </c>
      <c r="J22" s="295">
        <v>0</v>
      </c>
      <c r="K22" s="295">
        <v>0</v>
      </c>
      <c r="L22" s="295">
        <v>0</v>
      </c>
      <c r="M22" s="295">
        <v>0</v>
      </c>
      <c r="N22" s="295">
        <v>0</v>
      </c>
      <c r="O22" s="295">
        <v>0</v>
      </c>
      <c r="P22" s="295">
        <v>0</v>
      </c>
      <c r="Q22" s="295">
        <v>0</v>
      </c>
      <c r="R22" s="92">
        <v>0</v>
      </c>
    </row>
    <row r="23" spans="1:18" ht="12.75" x14ac:dyDescent="0.25">
      <c r="A23" s="562"/>
      <c r="B23" s="294" t="s">
        <v>123</v>
      </c>
      <c r="C23" s="148">
        <v>43</v>
      </c>
      <c r="D23" s="295">
        <v>11</v>
      </c>
      <c r="E23" s="295">
        <v>0</v>
      </c>
      <c r="F23" s="295">
        <v>1</v>
      </c>
      <c r="G23" s="295">
        <v>5</v>
      </c>
      <c r="H23" s="295">
        <v>0</v>
      </c>
      <c r="I23" s="295">
        <v>0</v>
      </c>
      <c r="J23" s="295">
        <v>1</v>
      </c>
      <c r="K23" s="295">
        <v>1</v>
      </c>
      <c r="L23" s="295">
        <v>0</v>
      </c>
      <c r="M23" s="295">
        <v>24</v>
      </c>
      <c r="N23" s="295">
        <v>0</v>
      </c>
      <c r="O23" s="295">
        <v>0</v>
      </c>
      <c r="P23" s="295">
        <v>0</v>
      </c>
      <c r="Q23" s="295">
        <v>0</v>
      </c>
      <c r="R23" s="92">
        <v>0</v>
      </c>
    </row>
    <row r="24" spans="1:18" s="122" customFormat="1" ht="12.75" x14ac:dyDescent="0.25">
      <c r="A24" s="562"/>
      <c r="B24" s="294" t="s">
        <v>713</v>
      </c>
      <c r="C24" s="148">
        <v>48</v>
      </c>
      <c r="D24" s="295">
        <v>18</v>
      </c>
      <c r="E24" s="295">
        <v>0</v>
      </c>
      <c r="F24" s="295">
        <v>0</v>
      </c>
      <c r="G24" s="295">
        <v>6</v>
      </c>
      <c r="H24" s="295">
        <v>0</v>
      </c>
      <c r="I24" s="295">
        <v>0</v>
      </c>
      <c r="J24" s="295">
        <v>1</v>
      </c>
      <c r="K24" s="295">
        <v>0</v>
      </c>
      <c r="L24" s="295">
        <v>0</v>
      </c>
      <c r="M24" s="295">
        <v>23</v>
      </c>
      <c r="N24" s="295">
        <v>0</v>
      </c>
      <c r="O24" s="295">
        <v>0</v>
      </c>
      <c r="P24" s="295">
        <v>0</v>
      </c>
      <c r="Q24" s="295">
        <v>0</v>
      </c>
      <c r="R24" s="92">
        <v>0</v>
      </c>
    </row>
    <row r="25" spans="1:18" ht="12.75" x14ac:dyDescent="0.25">
      <c r="A25" s="562"/>
      <c r="B25" s="294" t="s">
        <v>124</v>
      </c>
      <c r="C25" s="148">
        <v>17</v>
      </c>
      <c r="D25" s="295">
        <v>0</v>
      </c>
      <c r="E25" s="295">
        <v>0</v>
      </c>
      <c r="F25" s="295">
        <v>0</v>
      </c>
      <c r="G25" s="295">
        <v>0</v>
      </c>
      <c r="H25" s="295">
        <v>0</v>
      </c>
      <c r="I25" s="295">
        <v>0</v>
      </c>
      <c r="J25" s="295">
        <v>0</v>
      </c>
      <c r="K25" s="295">
        <v>10</v>
      </c>
      <c r="L25" s="295">
        <v>0</v>
      </c>
      <c r="M25" s="295">
        <v>0</v>
      </c>
      <c r="N25" s="295">
        <v>7</v>
      </c>
      <c r="O25" s="295">
        <v>0</v>
      </c>
      <c r="P25" s="295">
        <v>0</v>
      </c>
      <c r="Q25" s="295">
        <v>0</v>
      </c>
      <c r="R25" s="92">
        <v>0</v>
      </c>
    </row>
    <row r="26" spans="1:18" ht="12.75" x14ac:dyDescent="0.25">
      <c r="A26" s="562"/>
      <c r="B26" s="294" t="s">
        <v>125</v>
      </c>
      <c r="C26" s="148">
        <f>SUM(D26:R26)</f>
        <v>0</v>
      </c>
      <c r="D26" s="295">
        <v>0</v>
      </c>
      <c r="E26" s="295">
        <v>0</v>
      </c>
      <c r="F26" s="295">
        <v>0</v>
      </c>
      <c r="G26" s="295">
        <v>0</v>
      </c>
      <c r="H26" s="295">
        <v>0</v>
      </c>
      <c r="I26" s="295">
        <v>0</v>
      </c>
      <c r="J26" s="295">
        <v>0</v>
      </c>
      <c r="K26" s="295">
        <v>0</v>
      </c>
      <c r="L26" s="295">
        <v>0</v>
      </c>
      <c r="M26" s="295">
        <v>0</v>
      </c>
      <c r="N26" s="295">
        <v>0</v>
      </c>
      <c r="O26" s="295">
        <v>0</v>
      </c>
      <c r="P26" s="295">
        <v>0</v>
      </c>
      <c r="Q26" s="295">
        <v>0</v>
      </c>
      <c r="R26" s="92">
        <v>0</v>
      </c>
    </row>
    <row r="27" spans="1:18" ht="12.75" x14ac:dyDescent="0.25">
      <c r="A27" s="562"/>
      <c r="B27" s="294" t="s">
        <v>126</v>
      </c>
      <c r="C27" s="148">
        <v>6</v>
      </c>
      <c r="D27" s="295">
        <v>0</v>
      </c>
      <c r="E27" s="295">
        <v>1</v>
      </c>
      <c r="F27" s="295">
        <v>0</v>
      </c>
      <c r="G27" s="295">
        <v>0</v>
      </c>
      <c r="H27" s="295">
        <v>0</v>
      </c>
      <c r="I27" s="295">
        <v>0</v>
      </c>
      <c r="J27" s="295">
        <v>0</v>
      </c>
      <c r="K27" s="295">
        <v>3</v>
      </c>
      <c r="L27" s="295">
        <v>0</v>
      </c>
      <c r="M27" s="295">
        <v>0</v>
      </c>
      <c r="N27" s="295">
        <v>2</v>
      </c>
      <c r="O27" s="295">
        <v>0</v>
      </c>
      <c r="P27" s="295">
        <v>0</v>
      </c>
      <c r="Q27" s="295">
        <v>0</v>
      </c>
      <c r="R27" s="92">
        <v>0</v>
      </c>
    </row>
    <row r="28" spans="1:18" ht="12.75" x14ac:dyDescent="0.25">
      <c r="A28" s="562"/>
      <c r="B28" s="294" t="s">
        <v>127</v>
      </c>
      <c r="C28" s="148">
        <f>SUM(D28:R28)</f>
        <v>0</v>
      </c>
      <c r="D28" s="295">
        <v>0</v>
      </c>
      <c r="E28" s="295">
        <v>0</v>
      </c>
      <c r="F28" s="295">
        <v>0</v>
      </c>
      <c r="G28" s="295">
        <v>0</v>
      </c>
      <c r="H28" s="295">
        <v>0</v>
      </c>
      <c r="I28" s="295">
        <v>0</v>
      </c>
      <c r="J28" s="295">
        <v>0</v>
      </c>
      <c r="K28" s="295">
        <v>0</v>
      </c>
      <c r="L28" s="295">
        <v>0</v>
      </c>
      <c r="M28" s="295">
        <v>0</v>
      </c>
      <c r="N28" s="295">
        <v>0</v>
      </c>
      <c r="O28" s="295">
        <v>0</v>
      </c>
      <c r="P28" s="295">
        <v>0</v>
      </c>
      <c r="Q28" s="295">
        <v>0</v>
      </c>
      <c r="R28" s="92">
        <v>0</v>
      </c>
    </row>
    <row r="29" spans="1:18" ht="12.75" x14ac:dyDescent="0.25">
      <c r="A29" s="562"/>
      <c r="B29" s="294" t="s">
        <v>102</v>
      </c>
      <c r="C29" s="148">
        <v>1</v>
      </c>
      <c r="D29" s="295">
        <v>0</v>
      </c>
      <c r="E29" s="295">
        <v>0</v>
      </c>
      <c r="F29" s="295">
        <v>0</v>
      </c>
      <c r="G29" s="295">
        <v>0</v>
      </c>
      <c r="H29" s="295">
        <v>0</v>
      </c>
      <c r="I29" s="295">
        <v>0</v>
      </c>
      <c r="J29" s="295">
        <v>0</v>
      </c>
      <c r="K29" s="295">
        <v>0</v>
      </c>
      <c r="L29" s="295">
        <v>0</v>
      </c>
      <c r="M29" s="295">
        <v>0</v>
      </c>
      <c r="N29" s="295">
        <v>1</v>
      </c>
      <c r="O29" s="295">
        <v>0</v>
      </c>
      <c r="P29" s="295">
        <v>0</v>
      </c>
      <c r="Q29" s="295">
        <v>0</v>
      </c>
      <c r="R29" s="92">
        <v>0</v>
      </c>
    </row>
    <row r="30" spans="1:18" ht="12.75" x14ac:dyDescent="0.25">
      <c r="A30" s="562"/>
      <c r="B30" s="294" t="s">
        <v>128</v>
      </c>
      <c r="C30" s="148">
        <v>9</v>
      </c>
      <c r="D30" s="295">
        <v>0</v>
      </c>
      <c r="E30" s="295">
        <v>0</v>
      </c>
      <c r="F30" s="295">
        <v>0</v>
      </c>
      <c r="G30" s="295">
        <v>0</v>
      </c>
      <c r="H30" s="295">
        <v>1</v>
      </c>
      <c r="I30" s="295">
        <v>0</v>
      </c>
      <c r="J30" s="295">
        <v>0</v>
      </c>
      <c r="K30" s="295">
        <v>7</v>
      </c>
      <c r="L30" s="295">
        <v>0</v>
      </c>
      <c r="M30" s="295">
        <v>0</v>
      </c>
      <c r="N30" s="295">
        <v>1</v>
      </c>
      <c r="O30" s="295">
        <v>0</v>
      </c>
      <c r="P30" s="295">
        <v>0</v>
      </c>
      <c r="Q30" s="295">
        <v>0</v>
      </c>
      <c r="R30" s="92">
        <v>0</v>
      </c>
    </row>
    <row r="31" spans="1:18" ht="12.75" x14ac:dyDescent="0.25">
      <c r="A31" s="562"/>
      <c r="B31" s="294" t="s">
        <v>112</v>
      </c>
      <c r="C31" s="148">
        <v>113</v>
      </c>
      <c r="D31" s="295">
        <v>0</v>
      </c>
      <c r="E31" s="295">
        <v>11</v>
      </c>
      <c r="F31" s="295">
        <v>1</v>
      </c>
      <c r="G31" s="295">
        <v>0</v>
      </c>
      <c r="H31" s="295">
        <v>1</v>
      </c>
      <c r="I31" s="295">
        <v>0</v>
      </c>
      <c r="J31" s="295">
        <v>2</v>
      </c>
      <c r="K31" s="295">
        <v>58</v>
      </c>
      <c r="L31" s="295">
        <v>2</v>
      </c>
      <c r="M31" s="295">
        <v>0</v>
      </c>
      <c r="N31" s="295">
        <v>21</v>
      </c>
      <c r="O31" s="295">
        <v>6</v>
      </c>
      <c r="P31" s="295">
        <v>0</v>
      </c>
      <c r="Q31" s="295">
        <v>0</v>
      </c>
      <c r="R31" s="92">
        <v>11</v>
      </c>
    </row>
    <row r="32" spans="1:18" ht="13.5" x14ac:dyDescent="0.25">
      <c r="A32" s="552" t="s">
        <v>129</v>
      </c>
      <c r="B32" s="552"/>
      <c r="C32" s="552"/>
      <c r="D32" s="552"/>
      <c r="E32" s="552"/>
      <c r="F32" s="552"/>
      <c r="G32" s="552"/>
      <c r="H32" s="552"/>
      <c r="I32" s="552"/>
      <c r="J32" s="552"/>
      <c r="K32" s="552"/>
      <c r="L32" s="552"/>
      <c r="M32" s="552"/>
      <c r="N32" s="552"/>
      <c r="O32" s="552"/>
      <c r="P32" s="552"/>
      <c r="Q32" s="552"/>
      <c r="R32" s="552"/>
    </row>
    <row r="34" spans="1:18" ht="12.75" x14ac:dyDescent="0.25">
      <c r="A34" s="122"/>
      <c r="B34" s="122"/>
      <c r="C34" s="24"/>
      <c r="D34" s="24"/>
      <c r="E34" s="24"/>
      <c r="F34" s="24"/>
      <c r="G34" s="24"/>
      <c r="H34" s="24"/>
      <c r="I34" s="24"/>
      <c r="J34" s="24"/>
      <c r="K34" s="24"/>
      <c r="L34" s="24"/>
      <c r="M34" s="24"/>
      <c r="N34" s="24"/>
      <c r="O34" s="24"/>
      <c r="P34" s="24"/>
      <c r="Q34" s="24"/>
      <c r="R34" s="24"/>
    </row>
  </sheetData>
  <mergeCells count="13">
    <mergeCell ref="A14:A31"/>
    <mergeCell ref="A32:R32"/>
    <mergeCell ref="A1:R1"/>
    <mergeCell ref="A2:R2"/>
    <mergeCell ref="A3:R3"/>
    <mergeCell ref="A4:B5"/>
    <mergeCell ref="C4:C5"/>
    <mergeCell ref="D4:F4"/>
    <mergeCell ref="G4:I4"/>
    <mergeCell ref="J4:L4"/>
    <mergeCell ref="M4:O4"/>
    <mergeCell ref="P4:R4"/>
    <mergeCell ref="A7:A13"/>
  </mergeCells>
  <hyperlinks>
    <hyperlink ref="T1" location="INDEX!A1" display="Back to Index" xr:uid="{C1FA1BE8-FE67-4AC1-B7E3-24F70B9D12F3}"/>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CF932-7155-4124-B233-33F3A8B233FC}">
  <sheetPr>
    <tabColor theme="9"/>
  </sheetPr>
  <dimension ref="A1:N20"/>
  <sheetViews>
    <sheetView zoomScale="120" zoomScaleNormal="120" workbookViewId="0">
      <selection activeCell="C20" sqref="C20"/>
    </sheetView>
  </sheetViews>
  <sheetFormatPr defaultColWidth="9.28515625" defaultRowHeight="15.75" customHeight="1" x14ac:dyDescent="0.25"/>
  <cols>
    <col min="1" max="1" width="29.7109375" style="5" customWidth="1"/>
    <col min="2" max="2" width="5.7109375" style="14" customWidth="1"/>
    <col min="3" max="9" width="5.5703125" style="15" customWidth="1"/>
    <col min="10" max="10" width="6" style="5" customWidth="1"/>
    <col min="11" max="13" width="6" style="47" customWidth="1"/>
    <col min="14" max="14" width="12.7109375" style="5" bestFit="1" customWidth="1"/>
    <col min="15" max="16384" width="9.28515625" style="5"/>
  </cols>
  <sheetData>
    <row r="1" spans="1:14" s="1" customFormat="1" ht="18.75" x14ac:dyDescent="0.25">
      <c r="A1" s="549" t="s">
        <v>131</v>
      </c>
      <c r="B1" s="549"/>
      <c r="C1" s="549"/>
      <c r="D1" s="549"/>
      <c r="E1" s="549"/>
      <c r="F1" s="549"/>
      <c r="G1" s="549"/>
      <c r="H1" s="549"/>
      <c r="I1" s="549"/>
      <c r="J1" s="549"/>
      <c r="L1" s="42"/>
      <c r="M1" s="42"/>
      <c r="N1" s="222" t="s">
        <v>648</v>
      </c>
    </row>
    <row r="2" spans="1:14" s="1" customFormat="1" ht="18.75" x14ac:dyDescent="0.25">
      <c r="A2" s="549" t="s">
        <v>1</v>
      </c>
      <c r="B2" s="549"/>
      <c r="C2" s="549"/>
      <c r="D2" s="549"/>
      <c r="E2" s="549"/>
      <c r="F2" s="549"/>
      <c r="G2" s="549"/>
      <c r="H2" s="549"/>
      <c r="I2" s="549"/>
      <c r="J2" s="549"/>
      <c r="L2" s="42"/>
      <c r="M2" s="42"/>
    </row>
    <row r="3" spans="1:14" s="2" customFormat="1" ht="18.75" x14ac:dyDescent="0.25">
      <c r="A3" s="550" t="s">
        <v>755</v>
      </c>
      <c r="B3" s="550"/>
      <c r="C3" s="550"/>
      <c r="D3" s="550"/>
      <c r="E3" s="550"/>
      <c r="F3" s="550"/>
      <c r="G3" s="550"/>
      <c r="H3" s="550"/>
      <c r="I3" s="550"/>
      <c r="J3" s="550"/>
      <c r="L3" s="43"/>
      <c r="M3" s="43"/>
    </row>
    <row r="4" spans="1:14" s="12" customFormat="1" ht="12.75" x14ac:dyDescent="0.25">
      <c r="A4" s="272" t="s">
        <v>132</v>
      </c>
      <c r="B4" s="160" t="s">
        <v>3</v>
      </c>
      <c r="C4" s="160" t="s">
        <v>4</v>
      </c>
      <c r="D4" s="160" t="s">
        <v>5</v>
      </c>
      <c r="E4" s="160" t="s">
        <v>6</v>
      </c>
      <c r="F4" s="160" t="s">
        <v>7</v>
      </c>
      <c r="G4" s="160" t="s">
        <v>8</v>
      </c>
      <c r="H4" s="160" t="s">
        <v>9</v>
      </c>
      <c r="I4" s="160" t="s">
        <v>10</v>
      </c>
      <c r="J4" s="160" t="s">
        <v>11</v>
      </c>
      <c r="K4" s="160" t="s">
        <v>672</v>
      </c>
      <c r="L4" s="420" t="s">
        <v>750</v>
      </c>
      <c r="M4" s="236"/>
    </row>
    <row r="5" spans="1:14" s="4" customFormat="1" ht="12.75" x14ac:dyDescent="0.25">
      <c r="A5" s="272" t="s">
        <v>12</v>
      </c>
      <c r="B5" s="64">
        <f>SUM(C5:L5)</f>
        <v>549</v>
      </c>
      <c r="C5" s="64">
        <f t="shared" ref="C5:K5" si="0">SUM(C6,C13,C20)</f>
        <v>51</v>
      </c>
      <c r="D5" s="64">
        <f t="shared" si="0"/>
        <v>41</v>
      </c>
      <c r="E5" s="64">
        <f t="shared" si="0"/>
        <v>66</v>
      </c>
      <c r="F5" s="64">
        <f t="shared" si="0"/>
        <v>46</v>
      </c>
      <c r="G5" s="64">
        <f t="shared" si="0"/>
        <v>57</v>
      </c>
      <c r="H5" s="64">
        <f t="shared" si="0"/>
        <v>48</v>
      </c>
      <c r="I5" s="64">
        <f t="shared" si="0"/>
        <v>46</v>
      </c>
      <c r="J5" s="64">
        <f t="shared" si="0"/>
        <v>73</v>
      </c>
      <c r="K5" s="64">
        <f t="shared" si="0"/>
        <v>61</v>
      </c>
      <c r="L5" s="64">
        <v>60</v>
      </c>
      <c r="M5" s="237"/>
    </row>
    <row r="6" spans="1:14" s="4" customFormat="1" ht="12.75" x14ac:dyDescent="0.25">
      <c r="A6" s="63" t="s">
        <v>133</v>
      </c>
      <c r="B6" s="64">
        <f>SUM(B7:B12)</f>
        <v>175</v>
      </c>
      <c r="C6" s="64">
        <f t="shared" ref="C6:K6" si="1">SUM(C7:C12)</f>
        <v>20</v>
      </c>
      <c r="D6" s="64">
        <f t="shared" si="1"/>
        <v>22</v>
      </c>
      <c r="E6" s="64">
        <f t="shared" si="1"/>
        <v>28</v>
      </c>
      <c r="F6" s="64">
        <f t="shared" si="1"/>
        <v>17</v>
      </c>
      <c r="G6" s="64">
        <f t="shared" si="1"/>
        <v>20</v>
      </c>
      <c r="H6" s="64">
        <f t="shared" si="1"/>
        <v>13</v>
      </c>
      <c r="I6" s="64">
        <f t="shared" si="1"/>
        <v>16</v>
      </c>
      <c r="J6" s="64">
        <f t="shared" si="1"/>
        <v>11</v>
      </c>
      <c r="K6" s="64">
        <f t="shared" si="1"/>
        <v>14</v>
      </c>
      <c r="L6" s="64">
        <v>14</v>
      </c>
      <c r="M6" s="237"/>
    </row>
    <row r="7" spans="1:14" ht="12.75" x14ac:dyDescent="0.25">
      <c r="A7" s="284" t="s">
        <v>134</v>
      </c>
      <c r="B7" s="64">
        <f t="shared" ref="B7:B12" si="2">SUM(C7:L7)</f>
        <v>41</v>
      </c>
      <c r="C7" s="276">
        <v>4</v>
      </c>
      <c r="D7" s="276">
        <v>4</v>
      </c>
      <c r="E7" s="276">
        <v>7</v>
      </c>
      <c r="F7" s="276">
        <v>4</v>
      </c>
      <c r="G7" s="276">
        <v>5</v>
      </c>
      <c r="H7" s="276">
        <v>6</v>
      </c>
      <c r="I7" s="276">
        <v>2</v>
      </c>
      <c r="J7" s="276">
        <v>2</v>
      </c>
      <c r="K7" s="276">
        <v>4</v>
      </c>
      <c r="L7" s="276">
        <v>3</v>
      </c>
      <c r="M7" s="10"/>
    </row>
    <row r="8" spans="1:14" ht="12.75" x14ac:dyDescent="0.25">
      <c r="A8" s="284" t="s">
        <v>135</v>
      </c>
      <c r="B8" s="64">
        <f t="shared" si="2"/>
        <v>32</v>
      </c>
      <c r="C8" s="276">
        <v>6</v>
      </c>
      <c r="D8" s="276">
        <v>6</v>
      </c>
      <c r="E8" s="276">
        <v>3</v>
      </c>
      <c r="F8" s="276">
        <v>2</v>
      </c>
      <c r="G8" s="276">
        <v>1</v>
      </c>
      <c r="H8" s="276">
        <v>1</v>
      </c>
      <c r="I8" s="276">
        <v>5</v>
      </c>
      <c r="J8" s="276">
        <v>1</v>
      </c>
      <c r="K8" s="276">
        <v>3</v>
      </c>
      <c r="L8" s="276">
        <v>4</v>
      </c>
      <c r="M8" s="10"/>
    </row>
    <row r="9" spans="1:14" ht="12.75" x14ac:dyDescent="0.25">
      <c r="A9" s="284" t="s">
        <v>136</v>
      </c>
      <c r="B9" s="64">
        <f t="shared" si="2"/>
        <v>18</v>
      </c>
      <c r="C9" s="276">
        <v>3</v>
      </c>
      <c r="D9" s="276">
        <v>1</v>
      </c>
      <c r="E9" s="276">
        <v>1</v>
      </c>
      <c r="F9" s="276">
        <v>1</v>
      </c>
      <c r="G9" s="276">
        <v>3</v>
      </c>
      <c r="H9" s="276">
        <v>1</v>
      </c>
      <c r="I9" s="276">
        <v>2</v>
      </c>
      <c r="J9" s="276">
        <v>3</v>
      </c>
      <c r="K9" s="276">
        <v>2</v>
      </c>
      <c r="L9" s="276">
        <v>1</v>
      </c>
      <c r="M9" s="10"/>
    </row>
    <row r="10" spans="1:14" ht="12.75" x14ac:dyDescent="0.25">
      <c r="A10" s="284" t="s">
        <v>137</v>
      </c>
      <c r="B10" s="64">
        <f t="shared" si="2"/>
        <v>18</v>
      </c>
      <c r="C10" s="276">
        <v>1</v>
      </c>
      <c r="D10" s="276">
        <v>1</v>
      </c>
      <c r="E10" s="276">
        <v>1</v>
      </c>
      <c r="F10" s="276">
        <v>5</v>
      </c>
      <c r="G10" s="276">
        <v>3</v>
      </c>
      <c r="H10" s="276">
        <v>1</v>
      </c>
      <c r="I10" s="276">
        <v>1</v>
      </c>
      <c r="J10" s="276">
        <v>3</v>
      </c>
      <c r="K10" s="276">
        <v>1</v>
      </c>
      <c r="L10" s="276">
        <v>1</v>
      </c>
      <c r="M10" s="10"/>
    </row>
    <row r="11" spans="1:14" ht="12.75" x14ac:dyDescent="0.25">
      <c r="A11" s="284" t="s">
        <v>138</v>
      </c>
      <c r="B11" s="64">
        <f t="shared" si="2"/>
        <v>33</v>
      </c>
      <c r="C11" s="276">
        <v>0</v>
      </c>
      <c r="D11" s="276">
        <v>8</v>
      </c>
      <c r="E11" s="276">
        <v>10</v>
      </c>
      <c r="F11" s="276">
        <v>2</v>
      </c>
      <c r="G11" s="276">
        <v>2</v>
      </c>
      <c r="H11" s="276">
        <v>3</v>
      </c>
      <c r="I11" s="276">
        <v>4</v>
      </c>
      <c r="J11" s="276">
        <v>1</v>
      </c>
      <c r="K11" s="276">
        <v>2</v>
      </c>
      <c r="L11" s="276">
        <v>1</v>
      </c>
      <c r="M11" s="10"/>
    </row>
    <row r="12" spans="1:14" ht="12.75" x14ac:dyDescent="0.25">
      <c r="A12" s="284" t="s">
        <v>139</v>
      </c>
      <c r="B12" s="64">
        <f t="shared" si="2"/>
        <v>33</v>
      </c>
      <c r="C12" s="276">
        <v>6</v>
      </c>
      <c r="D12" s="276">
        <v>2</v>
      </c>
      <c r="E12" s="276">
        <v>6</v>
      </c>
      <c r="F12" s="276">
        <v>3</v>
      </c>
      <c r="G12" s="276">
        <v>6</v>
      </c>
      <c r="H12" s="276">
        <v>1</v>
      </c>
      <c r="I12" s="276">
        <v>2</v>
      </c>
      <c r="J12" s="276">
        <v>1</v>
      </c>
      <c r="K12" s="276">
        <v>2</v>
      </c>
      <c r="L12" s="276">
        <v>4</v>
      </c>
      <c r="M12" s="10"/>
    </row>
    <row r="13" spans="1:14" ht="12.75" x14ac:dyDescent="0.25">
      <c r="A13" s="63" t="s">
        <v>140</v>
      </c>
      <c r="B13" s="64">
        <f>SUM(B14:B19)</f>
        <v>286</v>
      </c>
      <c r="C13" s="64">
        <f>SUM(C14:C19)</f>
        <v>31</v>
      </c>
      <c r="D13" s="64">
        <f t="shared" ref="D13:J13" si="3">SUM(D14:D19)</f>
        <v>18</v>
      </c>
      <c r="E13" s="64">
        <f t="shared" si="3"/>
        <v>37</v>
      </c>
      <c r="F13" s="64">
        <f t="shared" si="3"/>
        <v>29</v>
      </c>
      <c r="G13" s="64">
        <f t="shared" si="3"/>
        <v>37</v>
      </c>
      <c r="H13" s="64">
        <f t="shared" si="3"/>
        <v>34</v>
      </c>
      <c r="I13" s="64">
        <f t="shared" si="3"/>
        <v>25</v>
      </c>
      <c r="J13" s="64">
        <f t="shared" si="3"/>
        <v>25</v>
      </c>
      <c r="K13" s="64">
        <f>SUM(K14:K19)</f>
        <v>20</v>
      </c>
      <c r="L13" s="64">
        <v>30</v>
      </c>
      <c r="M13" s="237"/>
    </row>
    <row r="14" spans="1:14" ht="12.75" x14ac:dyDescent="0.25">
      <c r="A14" s="284" t="s">
        <v>141</v>
      </c>
      <c r="B14" s="64">
        <f t="shared" ref="B14:B19" si="4">SUM(C14:L14)</f>
        <v>42</v>
      </c>
      <c r="C14" s="276">
        <v>7</v>
      </c>
      <c r="D14" s="276">
        <v>1</v>
      </c>
      <c r="E14" s="276">
        <v>10</v>
      </c>
      <c r="F14" s="276">
        <v>2</v>
      </c>
      <c r="G14" s="276">
        <v>5</v>
      </c>
      <c r="H14" s="276">
        <v>3</v>
      </c>
      <c r="I14" s="276">
        <v>2</v>
      </c>
      <c r="J14" s="276">
        <v>7</v>
      </c>
      <c r="K14" s="276">
        <v>4</v>
      </c>
      <c r="L14" s="276">
        <v>1</v>
      </c>
      <c r="M14" s="10"/>
    </row>
    <row r="15" spans="1:14" ht="12.75" x14ac:dyDescent="0.25">
      <c r="A15" s="284" t="s">
        <v>142</v>
      </c>
      <c r="B15" s="64">
        <f t="shared" si="4"/>
        <v>55</v>
      </c>
      <c r="C15" s="276">
        <v>9</v>
      </c>
      <c r="D15" s="276">
        <v>2</v>
      </c>
      <c r="E15" s="276">
        <v>8</v>
      </c>
      <c r="F15" s="276">
        <v>5</v>
      </c>
      <c r="G15" s="276">
        <v>8</v>
      </c>
      <c r="H15" s="276">
        <v>2</v>
      </c>
      <c r="I15" s="276">
        <v>6</v>
      </c>
      <c r="J15" s="276">
        <v>6</v>
      </c>
      <c r="K15" s="276">
        <v>2</v>
      </c>
      <c r="L15" s="276">
        <v>7</v>
      </c>
      <c r="M15" s="10"/>
    </row>
    <row r="16" spans="1:14" ht="12.75" x14ac:dyDescent="0.25">
      <c r="A16" s="284" t="s">
        <v>143</v>
      </c>
      <c r="B16" s="64">
        <f t="shared" si="4"/>
        <v>45</v>
      </c>
      <c r="C16" s="276">
        <v>6</v>
      </c>
      <c r="D16" s="276">
        <v>2</v>
      </c>
      <c r="E16" s="276">
        <v>3</v>
      </c>
      <c r="F16" s="276">
        <v>5</v>
      </c>
      <c r="G16" s="276">
        <v>8</v>
      </c>
      <c r="H16" s="276">
        <v>4</v>
      </c>
      <c r="I16" s="276">
        <v>4</v>
      </c>
      <c r="J16" s="276">
        <v>1</v>
      </c>
      <c r="K16" s="276">
        <v>1</v>
      </c>
      <c r="L16" s="276">
        <v>11</v>
      </c>
      <c r="M16" s="10"/>
    </row>
    <row r="17" spans="1:13" ht="12.75" x14ac:dyDescent="0.25">
      <c r="A17" s="284" t="s">
        <v>144</v>
      </c>
      <c r="B17" s="64">
        <f t="shared" si="4"/>
        <v>37</v>
      </c>
      <c r="C17" s="276">
        <v>1</v>
      </c>
      <c r="D17" s="276">
        <v>5</v>
      </c>
      <c r="E17" s="276">
        <v>2</v>
      </c>
      <c r="F17" s="276">
        <v>3</v>
      </c>
      <c r="G17" s="276">
        <v>7</v>
      </c>
      <c r="H17" s="276">
        <v>7</v>
      </c>
      <c r="I17" s="276">
        <v>4</v>
      </c>
      <c r="J17" s="276">
        <v>1</v>
      </c>
      <c r="K17" s="276">
        <v>4</v>
      </c>
      <c r="L17" s="276">
        <v>3</v>
      </c>
      <c r="M17" s="10"/>
    </row>
    <row r="18" spans="1:13" ht="12.75" x14ac:dyDescent="0.25">
      <c r="A18" s="284" t="s">
        <v>145</v>
      </c>
      <c r="B18" s="64">
        <f t="shared" si="4"/>
        <v>57</v>
      </c>
      <c r="C18" s="276">
        <v>4</v>
      </c>
      <c r="D18" s="276">
        <v>7</v>
      </c>
      <c r="E18" s="276">
        <v>9</v>
      </c>
      <c r="F18" s="276">
        <v>5</v>
      </c>
      <c r="G18" s="276">
        <v>2</v>
      </c>
      <c r="H18" s="276">
        <v>13</v>
      </c>
      <c r="I18" s="276">
        <v>4</v>
      </c>
      <c r="J18" s="276">
        <v>7</v>
      </c>
      <c r="K18" s="276">
        <v>2</v>
      </c>
      <c r="L18" s="276">
        <v>4</v>
      </c>
      <c r="M18" s="10"/>
    </row>
    <row r="19" spans="1:13" ht="12.75" x14ac:dyDescent="0.25">
      <c r="A19" s="284" t="s">
        <v>146</v>
      </c>
      <c r="B19" s="64">
        <f t="shared" si="4"/>
        <v>50</v>
      </c>
      <c r="C19" s="276">
        <v>4</v>
      </c>
      <c r="D19" s="276">
        <v>1</v>
      </c>
      <c r="E19" s="276">
        <v>5</v>
      </c>
      <c r="F19" s="276">
        <v>9</v>
      </c>
      <c r="G19" s="276">
        <v>7</v>
      </c>
      <c r="H19" s="276">
        <v>5</v>
      </c>
      <c r="I19" s="276">
        <v>5</v>
      </c>
      <c r="J19" s="276">
        <v>3</v>
      </c>
      <c r="K19" s="276">
        <v>7</v>
      </c>
      <c r="L19" s="276">
        <v>4</v>
      </c>
      <c r="M19" s="10"/>
    </row>
    <row r="20" spans="1:13" ht="12.75" x14ac:dyDescent="0.25">
      <c r="A20" s="272" t="s">
        <v>112</v>
      </c>
      <c r="B20" s="64">
        <f>SUM(C20:L20)</f>
        <v>88</v>
      </c>
      <c r="C20" s="64">
        <v>0</v>
      </c>
      <c r="D20" s="64">
        <v>1</v>
      </c>
      <c r="E20" s="64">
        <v>1</v>
      </c>
      <c r="F20" s="64">
        <v>0</v>
      </c>
      <c r="G20" s="64">
        <v>0</v>
      </c>
      <c r="H20" s="64">
        <v>1</v>
      </c>
      <c r="I20" s="64">
        <v>5</v>
      </c>
      <c r="J20" s="64">
        <v>37</v>
      </c>
      <c r="K20" s="64">
        <v>27</v>
      </c>
      <c r="L20" s="64">
        <v>16</v>
      </c>
      <c r="M20" s="237"/>
    </row>
  </sheetData>
  <mergeCells count="3">
    <mergeCell ref="A1:J1"/>
    <mergeCell ref="A2:J2"/>
    <mergeCell ref="A3:J3"/>
  </mergeCells>
  <hyperlinks>
    <hyperlink ref="N1" location="INDEX!A1" display="Back to Index" xr:uid="{5E82266E-BCBC-4456-AD72-CE9FA00F676B}"/>
  </hyperlink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62C1-C96A-4A17-B977-6E2EC581D1B3}">
  <sheetPr>
    <tabColor theme="9"/>
  </sheetPr>
  <dimension ref="A1:N12"/>
  <sheetViews>
    <sheetView workbookViewId="0">
      <selection activeCell="B6" sqref="B6:B12"/>
    </sheetView>
  </sheetViews>
  <sheetFormatPr defaultColWidth="9.28515625" defaultRowHeight="15.75" customHeight="1" x14ac:dyDescent="0.25"/>
  <cols>
    <col min="1" max="1" width="29.7109375" style="5" customWidth="1"/>
    <col min="2" max="2" width="5.7109375" style="14" customWidth="1"/>
    <col min="3" max="9" width="5.5703125" style="15" customWidth="1"/>
    <col min="10" max="10" width="6.140625" style="5" customWidth="1"/>
    <col min="11" max="13" width="6.140625" style="47" customWidth="1"/>
    <col min="14" max="14" width="12.7109375" style="5" bestFit="1" customWidth="1"/>
    <col min="15" max="16384" width="9.28515625" style="5"/>
  </cols>
  <sheetData>
    <row r="1" spans="1:14" s="1" customFormat="1" ht="18.75" x14ac:dyDescent="0.25">
      <c r="A1" s="549" t="s">
        <v>147</v>
      </c>
      <c r="B1" s="549"/>
      <c r="C1" s="549"/>
      <c r="D1" s="549"/>
      <c r="E1" s="549"/>
      <c r="F1" s="549"/>
      <c r="G1" s="549"/>
      <c r="H1" s="549"/>
      <c r="I1" s="549"/>
      <c r="J1" s="549"/>
      <c r="L1" s="42"/>
      <c r="M1" s="42"/>
      <c r="N1" s="222" t="s">
        <v>648</v>
      </c>
    </row>
    <row r="2" spans="1:14" s="1" customFormat="1" ht="18.75" x14ac:dyDescent="0.25">
      <c r="A2" s="549" t="s">
        <v>1</v>
      </c>
      <c r="B2" s="549"/>
      <c r="C2" s="549"/>
      <c r="D2" s="549"/>
      <c r="E2" s="549"/>
      <c r="F2" s="549"/>
      <c r="G2" s="549"/>
      <c r="H2" s="549"/>
      <c r="I2" s="549"/>
      <c r="J2" s="549"/>
      <c r="L2" s="42"/>
      <c r="M2" s="42"/>
    </row>
    <row r="3" spans="1:14" s="2" customFormat="1" ht="18.75" x14ac:dyDescent="0.25">
      <c r="A3" s="550" t="s">
        <v>757</v>
      </c>
      <c r="B3" s="550"/>
      <c r="C3" s="550"/>
      <c r="D3" s="550"/>
      <c r="E3" s="550"/>
      <c r="F3" s="550"/>
      <c r="G3" s="550"/>
      <c r="H3" s="550"/>
      <c r="I3" s="550"/>
      <c r="J3" s="550"/>
      <c r="L3" s="43"/>
      <c r="M3" s="43"/>
    </row>
    <row r="4" spans="1:14" s="12" customFormat="1" ht="12.75" x14ac:dyDescent="0.25">
      <c r="A4" s="36" t="s">
        <v>148</v>
      </c>
      <c r="B4" s="160" t="s">
        <v>3</v>
      </c>
      <c r="C4" s="37" t="s">
        <v>4</v>
      </c>
      <c r="D4" s="37" t="s">
        <v>5</v>
      </c>
      <c r="E4" s="37" t="s">
        <v>6</v>
      </c>
      <c r="F4" s="38" t="s">
        <v>7</v>
      </c>
      <c r="G4" s="38" t="s">
        <v>8</v>
      </c>
      <c r="H4" s="38" t="s">
        <v>9</v>
      </c>
      <c r="I4" s="39" t="s">
        <v>10</v>
      </c>
      <c r="J4" s="39" t="s">
        <v>11</v>
      </c>
      <c r="K4" s="39" t="s">
        <v>672</v>
      </c>
      <c r="L4" s="39" t="s">
        <v>750</v>
      </c>
      <c r="M4" s="236"/>
    </row>
    <row r="5" spans="1:14" s="4" customFormat="1" ht="12.75" x14ac:dyDescent="0.25">
      <c r="A5" s="272" t="s">
        <v>12</v>
      </c>
      <c r="B5" s="64">
        <f>SUM(C5:L5)</f>
        <v>549</v>
      </c>
      <c r="C5" s="64">
        <f t="shared" ref="C5:G5" si="0">SUM(C6:C12)</f>
        <v>51</v>
      </c>
      <c r="D5" s="64">
        <f t="shared" si="0"/>
        <v>41</v>
      </c>
      <c r="E5" s="64">
        <f t="shared" si="0"/>
        <v>66</v>
      </c>
      <c r="F5" s="64">
        <f t="shared" si="0"/>
        <v>46</v>
      </c>
      <c r="G5" s="64">
        <f t="shared" si="0"/>
        <v>57</v>
      </c>
      <c r="H5" s="64">
        <f>SUM(H6:H12)</f>
        <v>48</v>
      </c>
      <c r="I5" s="64">
        <f>SUM(I6:I12)</f>
        <v>46</v>
      </c>
      <c r="J5" s="64">
        <f>SUM(J6:J12)</f>
        <v>73</v>
      </c>
      <c r="K5" s="64">
        <v>61</v>
      </c>
      <c r="L5" s="64">
        <v>60</v>
      </c>
      <c r="M5" s="237"/>
    </row>
    <row r="6" spans="1:14" ht="12.75" x14ac:dyDescent="0.25">
      <c r="A6" s="284" t="s">
        <v>149</v>
      </c>
      <c r="B6" s="64">
        <v>70</v>
      </c>
      <c r="C6" s="276">
        <v>9</v>
      </c>
      <c r="D6" s="276">
        <v>5</v>
      </c>
      <c r="E6" s="276">
        <v>13</v>
      </c>
      <c r="F6" s="276">
        <v>8</v>
      </c>
      <c r="G6" s="276">
        <v>5</v>
      </c>
      <c r="H6" s="276">
        <v>6</v>
      </c>
      <c r="I6" s="276">
        <v>9</v>
      </c>
      <c r="J6" s="276">
        <v>3</v>
      </c>
      <c r="K6" s="276">
        <v>7</v>
      </c>
      <c r="L6" s="276">
        <v>5</v>
      </c>
      <c r="M6" s="10"/>
    </row>
    <row r="7" spans="1:14" ht="12.75" x14ac:dyDescent="0.25">
      <c r="A7" s="284" t="s">
        <v>150</v>
      </c>
      <c r="B7" s="64">
        <v>67</v>
      </c>
      <c r="C7" s="276">
        <v>7</v>
      </c>
      <c r="D7" s="276">
        <v>6</v>
      </c>
      <c r="E7" s="276">
        <v>4</v>
      </c>
      <c r="F7" s="276">
        <v>8</v>
      </c>
      <c r="G7" s="276">
        <v>7</v>
      </c>
      <c r="H7" s="276">
        <v>5</v>
      </c>
      <c r="I7" s="276">
        <v>3</v>
      </c>
      <c r="J7" s="276">
        <v>17</v>
      </c>
      <c r="K7" s="276">
        <v>4</v>
      </c>
      <c r="L7" s="276">
        <v>6</v>
      </c>
      <c r="M7" s="10"/>
    </row>
    <row r="8" spans="1:14" ht="12.75" x14ac:dyDescent="0.25">
      <c r="A8" s="284" t="s">
        <v>151</v>
      </c>
      <c r="B8" s="64">
        <v>72</v>
      </c>
      <c r="C8" s="276">
        <v>5</v>
      </c>
      <c r="D8" s="276">
        <v>6</v>
      </c>
      <c r="E8" s="276">
        <v>6</v>
      </c>
      <c r="F8" s="276">
        <v>3</v>
      </c>
      <c r="G8" s="276">
        <v>7</v>
      </c>
      <c r="H8" s="276">
        <v>6</v>
      </c>
      <c r="I8" s="276">
        <v>7</v>
      </c>
      <c r="J8" s="276">
        <v>13</v>
      </c>
      <c r="K8" s="276">
        <v>13</v>
      </c>
      <c r="L8" s="276">
        <v>6</v>
      </c>
      <c r="M8" s="10"/>
    </row>
    <row r="9" spans="1:14" ht="12.75" x14ac:dyDescent="0.25">
      <c r="A9" s="284" t="s">
        <v>152</v>
      </c>
      <c r="B9" s="64">
        <v>87</v>
      </c>
      <c r="C9" s="276">
        <v>4</v>
      </c>
      <c r="D9" s="276">
        <v>9</v>
      </c>
      <c r="E9" s="276">
        <v>15</v>
      </c>
      <c r="F9" s="276">
        <v>7</v>
      </c>
      <c r="G9" s="276">
        <v>14</v>
      </c>
      <c r="H9" s="276">
        <v>5</v>
      </c>
      <c r="I9" s="276">
        <v>6</v>
      </c>
      <c r="J9" s="276">
        <v>10</v>
      </c>
      <c r="K9" s="276">
        <v>8</v>
      </c>
      <c r="L9" s="276">
        <v>9</v>
      </c>
      <c r="M9" s="10"/>
    </row>
    <row r="10" spans="1:14" ht="12.75" x14ac:dyDescent="0.25">
      <c r="A10" s="284" t="s">
        <v>153</v>
      </c>
      <c r="B10" s="64">
        <v>82</v>
      </c>
      <c r="C10" s="276">
        <v>7</v>
      </c>
      <c r="D10" s="276">
        <v>3</v>
      </c>
      <c r="E10" s="276">
        <v>12</v>
      </c>
      <c r="F10" s="276">
        <v>6</v>
      </c>
      <c r="G10" s="276">
        <v>7</v>
      </c>
      <c r="H10" s="276">
        <v>5</v>
      </c>
      <c r="I10" s="276">
        <v>7</v>
      </c>
      <c r="J10" s="276">
        <v>9</v>
      </c>
      <c r="K10" s="276">
        <v>18</v>
      </c>
      <c r="L10" s="276">
        <v>8</v>
      </c>
      <c r="M10" s="10"/>
    </row>
    <row r="11" spans="1:14" ht="12.75" x14ac:dyDescent="0.25">
      <c r="A11" s="284" t="s">
        <v>154</v>
      </c>
      <c r="B11" s="64">
        <v>79</v>
      </c>
      <c r="C11" s="276">
        <v>8</v>
      </c>
      <c r="D11" s="276">
        <v>4</v>
      </c>
      <c r="E11" s="276">
        <v>7</v>
      </c>
      <c r="F11" s="276">
        <v>9</v>
      </c>
      <c r="G11" s="276">
        <v>8</v>
      </c>
      <c r="H11" s="276">
        <v>6</v>
      </c>
      <c r="I11" s="276">
        <v>5</v>
      </c>
      <c r="J11" s="276">
        <v>11</v>
      </c>
      <c r="K11" s="276">
        <v>8</v>
      </c>
      <c r="L11" s="276">
        <v>13</v>
      </c>
      <c r="M11" s="10"/>
    </row>
    <row r="12" spans="1:14" ht="12.75" x14ac:dyDescent="0.25">
      <c r="A12" s="284" t="s">
        <v>155</v>
      </c>
      <c r="B12" s="64">
        <v>92</v>
      </c>
      <c r="C12" s="276">
        <v>11</v>
      </c>
      <c r="D12" s="276">
        <v>8</v>
      </c>
      <c r="E12" s="276">
        <v>9</v>
      </c>
      <c r="F12" s="276">
        <v>5</v>
      </c>
      <c r="G12" s="276">
        <v>9</v>
      </c>
      <c r="H12" s="276">
        <v>15</v>
      </c>
      <c r="I12" s="276">
        <v>9</v>
      </c>
      <c r="J12" s="276">
        <v>10</v>
      </c>
      <c r="K12" s="276">
        <v>3</v>
      </c>
      <c r="L12" s="276">
        <v>13</v>
      </c>
      <c r="M12" s="10"/>
    </row>
  </sheetData>
  <mergeCells count="3">
    <mergeCell ref="A1:J1"/>
    <mergeCell ref="A2:J2"/>
    <mergeCell ref="A3:J3"/>
  </mergeCells>
  <hyperlinks>
    <hyperlink ref="N1" location="INDEX!A1" display="Back to Index" xr:uid="{ADBEBC08-45A1-4ECA-A760-E0CEABC88BE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7B35-AA71-44B7-A2E5-D1DBC6721FA4}">
  <sheetPr>
    <tabColor theme="9"/>
  </sheetPr>
  <dimension ref="A1:L20"/>
  <sheetViews>
    <sheetView zoomScale="120" zoomScaleNormal="120" workbookViewId="0">
      <selection sqref="A1:I1"/>
    </sheetView>
  </sheetViews>
  <sheetFormatPr defaultRowHeight="15" x14ac:dyDescent="0.25"/>
  <cols>
    <col min="1" max="1" width="24.28515625" customWidth="1"/>
    <col min="11" max="11" width="12.7109375" bestFit="1" customWidth="1"/>
  </cols>
  <sheetData>
    <row r="1" spans="1:11" ht="18.75" x14ac:dyDescent="0.25">
      <c r="A1" s="549" t="s">
        <v>156</v>
      </c>
      <c r="B1" s="551"/>
      <c r="C1" s="551"/>
      <c r="D1" s="551"/>
      <c r="E1" s="551"/>
      <c r="F1" s="551"/>
      <c r="G1" s="551"/>
      <c r="H1" s="551"/>
      <c r="I1" s="551"/>
      <c r="K1" s="222" t="s">
        <v>648</v>
      </c>
    </row>
    <row r="2" spans="1:11" ht="18.75" x14ac:dyDescent="0.25">
      <c r="A2" s="575" t="s">
        <v>1</v>
      </c>
      <c r="B2" s="576"/>
      <c r="C2" s="576"/>
      <c r="D2" s="576"/>
      <c r="E2" s="576"/>
      <c r="F2" s="576"/>
      <c r="G2" s="576"/>
      <c r="H2" s="576"/>
      <c r="I2" s="576"/>
    </row>
    <row r="3" spans="1:11" ht="18.75" x14ac:dyDescent="0.25">
      <c r="A3" s="550" t="s">
        <v>758</v>
      </c>
      <c r="B3" s="550"/>
      <c r="C3" s="550"/>
      <c r="D3" s="550"/>
      <c r="E3" s="550"/>
      <c r="F3" s="550"/>
      <c r="G3" s="550"/>
      <c r="H3" s="550"/>
      <c r="I3" s="550"/>
    </row>
    <row r="4" spans="1:11" x14ac:dyDescent="0.25">
      <c r="A4" s="202" t="s">
        <v>132</v>
      </c>
      <c r="B4" s="160" t="s">
        <v>3</v>
      </c>
      <c r="C4" s="35" t="s">
        <v>149</v>
      </c>
      <c r="D4" s="60" t="s">
        <v>150</v>
      </c>
      <c r="E4" s="60" t="s">
        <v>151</v>
      </c>
      <c r="F4" s="60" t="s">
        <v>152</v>
      </c>
      <c r="G4" s="60" t="s">
        <v>153</v>
      </c>
      <c r="H4" s="60" t="s">
        <v>154</v>
      </c>
      <c r="I4" s="62" t="s">
        <v>155</v>
      </c>
    </row>
    <row r="5" spans="1:11" x14ac:dyDescent="0.25">
      <c r="A5" s="63" t="s">
        <v>12</v>
      </c>
      <c r="B5" s="64">
        <v>60</v>
      </c>
      <c r="C5" s="64">
        <v>5</v>
      </c>
      <c r="D5" s="64">
        <v>6</v>
      </c>
      <c r="E5" s="64">
        <v>6</v>
      </c>
      <c r="F5" s="64">
        <v>9</v>
      </c>
      <c r="G5" s="64">
        <v>8</v>
      </c>
      <c r="H5" s="64">
        <v>13</v>
      </c>
      <c r="I5" s="64">
        <v>13</v>
      </c>
    </row>
    <row r="6" spans="1:11" x14ac:dyDescent="0.25">
      <c r="A6" s="63" t="s">
        <v>133</v>
      </c>
      <c r="B6" s="64">
        <v>14</v>
      </c>
      <c r="C6" s="64">
        <v>2</v>
      </c>
      <c r="D6" s="64">
        <v>2</v>
      </c>
      <c r="E6" s="64">
        <v>2</v>
      </c>
      <c r="F6" s="64">
        <v>1</v>
      </c>
      <c r="G6" s="64">
        <v>4</v>
      </c>
      <c r="H6" s="64">
        <v>1</v>
      </c>
      <c r="I6" s="64">
        <v>2</v>
      </c>
    </row>
    <row r="7" spans="1:11" x14ac:dyDescent="0.25">
      <c r="A7" s="284" t="s">
        <v>134</v>
      </c>
      <c r="B7" s="64">
        <v>3</v>
      </c>
      <c r="C7" s="276">
        <v>0</v>
      </c>
      <c r="D7" s="276">
        <v>1</v>
      </c>
      <c r="E7" s="276">
        <v>1</v>
      </c>
      <c r="F7" s="276">
        <v>0</v>
      </c>
      <c r="G7" s="276">
        <v>0</v>
      </c>
      <c r="H7" s="276">
        <v>0</v>
      </c>
      <c r="I7" s="276">
        <v>1</v>
      </c>
    </row>
    <row r="8" spans="1:11" x14ac:dyDescent="0.25">
      <c r="A8" s="284" t="s">
        <v>135</v>
      </c>
      <c r="B8" s="64">
        <v>4</v>
      </c>
      <c r="C8" s="276">
        <v>1</v>
      </c>
      <c r="D8" s="276">
        <v>0</v>
      </c>
      <c r="E8" s="276">
        <v>0</v>
      </c>
      <c r="F8" s="276">
        <v>0</v>
      </c>
      <c r="G8" s="276">
        <v>2</v>
      </c>
      <c r="H8" s="276">
        <v>0</v>
      </c>
      <c r="I8" s="276">
        <v>1</v>
      </c>
    </row>
    <row r="9" spans="1:11" x14ac:dyDescent="0.25">
      <c r="A9" s="284" t="s">
        <v>136</v>
      </c>
      <c r="B9" s="64">
        <v>1</v>
      </c>
      <c r="C9" s="276">
        <v>0</v>
      </c>
      <c r="D9" s="276">
        <v>0</v>
      </c>
      <c r="E9" s="276">
        <v>0</v>
      </c>
      <c r="F9" s="276">
        <v>0</v>
      </c>
      <c r="G9" s="276">
        <v>0</v>
      </c>
      <c r="H9" s="276">
        <v>1</v>
      </c>
      <c r="I9" s="276">
        <v>0</v>
      </c>
    </row>
    <row r="10" spans="1:11" x14ac:dyDescent="0.25">
      <c r="A10" s="284" t="s">
        <v>137</v>
      </c>
      <c r="B10" s="64">
        <v>1</v>
      </c>
      <c r="C10" s="276">
        <v>1</v>
      </c>
      <c r="D10" s="276">
        <v>0</v>
      </c>
      <c r="E10" s="276">
        <v>0</v>
      </c>
      <c r="F10" s="276">
        <v>0</v>
      </c>
      <c r="G10" s="276">
        <v>0</v>
      </c>
      <c r="H10" s="276">
        <v>0</v>
      </c>
      <c r="I10" s="276">
        <v>0</v>
      </c>
    </row>
    <row r="11" spans="1:11" x14ac:dyDescent="0.25">
      <c r="A11" s="284" t="s">
        <v>138</v>
      </c>
      <c r="B11" s="64">
        <v>1</v>
      </c>
      <c r="C11" s="276">
        <v>0</v>
      </c>
      <c r="D11" s="276">
        <v>0</v>
      </c>
      <c r="E11" s="276">
        <v>0</v>
      </c>
      <c r="F11" s="276">
        <v>0</v>
      </c>
      <c r="G11" s="276">
        <v>1</v>
      </c>
      <c r="H11" s="276">
        <v>0</v>
      </c>
      <c r="I11" s="276">
        <v>0</v>
      </c>
    </row>
    <row r="12" spans="1:11" x14ac:dyDescent="0.25">
      <c r="A12" s="284" t="s">
        <v>139</v>
      </c>
      <c r="B12" s="64">
        <v>4</v>
      </c>
      <c r="C12" s="276">
        <v>0</v>
      </c>
      <c r="D12" s="276">
        <v>1</v>
      </c>
      <c r="E12" s="276">
        <v>1</v>
      </c>
      <c r="F12" s="276">
        <v>1</v>
      </c>
      <c r="G12" s="276">
        <v>1</v>
      </c>
      <c r="H12" s="276">
        <v>0</v>
      </c>
      <c r="I12" s="276">
        <v>0</v>
      </c>
    </row>
    <row r="13" spans="1:11" x14ac:dyDescent="0.25">
      <c r="A13" s="63" t="s">
        <v>140</v>
      </c>
      <c r="B13" s="64">
        <v>30</v>
      </c>
      <c r="C13" s="64">
        <f>SUM(C14:C19)</f>
        <v>2</v>
      </c>
      <c r="D13" s="64">
        <v>2</v>
      </c>
      <c r="E13" s="64">
        <v>1</v>
      </c>
      <c r="F13" s="64">
        <v>5</v>
      </c>
      <c r="G13" s="64">
        <v>2</v>
      </c>
      <c r="H13" s="64">
        <v>10</v>
      </c>
      <c r="I13" s="64">
        <v>8</v>
      </c>
    </row>
    <row r="14" spans="1:11" x14ac:dyDescent="0.25">
      <c r="A14" s="284" t="s">
        <v>141</v>
      </c>
      <c r="B14" s="64">
        <v>1</v>
      </c>
      <c r="C14" s="276">
        <v>0</v>
      </c>
      <c r="D14" s="276">
        <v>0</v>
      </c>
      <c r="E14" s="276">
        <v>0</v>
      </c>
      <c r="F14" s="276">
        <v>0</v>
      </c>
      <c r="G14" s="276">
        <v>0</v>
      </c>
      <c r="H14" s="276">
        <v>1</v>
      </c>
      <c r="I14" s="276">
        <v>0</v>
      </c>
    </row>
    <row r="15" spans="1:11" x14ac:dyDescent="0.25">
      <c r="A15" s="284" t="s">
        <v>142</v>
      </c>
      <c r="B15" s="64">
        <v>7</v>
      </c>
      <c r="C15" s="276">
        <v>0</v>
      </c>
      <c r="D15" s="276">
        <v>1</v>
      </c>
      <c r="E15" s="276">
        <v>0</v>
      </c>
      <c r="F15" s="276">
        <v>0</v>
      </c>
      <c r="G15" s="276">
        <v>0</v>
      </c>
      <c r="H15" s="276">
        <v>3</v>
      </c>
      <c r="I15" s="276">
        <v>3</v>
      </c>
    </row>
    <row r="16" spans="1:11" x14ac:dyDescent="0.25">
      <c r="A16" s="284" t="s">
        <v>143</v>
      </c>
      <c r="B16" s="64">
        <v>11</v>
      </c>
      <c r="C16" s="276">
        <v>0</v>
      </c>
      <c r="D16" s="276">
        <v>1</v>
      </c>
      <c r="E16" s="276">
        <v>1</v>
      </c>
      <c r="F16" s="276">
        <v>3</v>
      </c>
      <c r="G16" s="276">
        <v>1</v>
      </c>
      <c r="H16" s="276">
        <v>3</v>
      </c>
      <c r="I16" s="276">
        <v>2</v>
      </c>
    </row>
    <row r="17" spans="1:12" x14ac:dyDescent="0.25">
      <c r="A17" s="284" t="s">
        <v>144</v>
      </c>
      <c r="B17" s="64">
        <v>3</v>
      </c>
      <c r="C17" s="276">
        <v>0</v>
      </c>
      <c r="D17" s="276">
        <v>0</v>
      </c>
      <c r="E17" s="276">
        <v>0</v>
      </c>
      <c r="F17" s="276">
        <v>0</v>
      </c>
      <c r="G17" s="276">
        <v>0</v>
      </c>
      <c r="H17" s="276">
        <v>1</v>
      </c>
      <c r="I17" s="276">
        <v>2</v>
      </c>
      <c r="J17" s="144"/>
      <c r="K17" s="144"/>
      <c r="L17" s="144"/>
    </row>
    <row r="18" spans="1:12" x14ac:dyDescent="0.25">
      <c r="A18" s="284" t="s">
        <v>145</v>
      </c>
      <c r="B18" s="64">
        <v>4</v>
      </c>
      <c r="C18" s="276">
        <v>1</v>
      </c>
      <c r="D18" s="276">
        <v>0</v>
      </c>
      <c r="E18" s="276">
        <v>0</v>
      </c>
      <c r="F18" s="276">
        <v>1</v>
      </c>
      <c r="G18" s="276">
        <v>0</v>
      </c>
      <c r="H18" s="276">
        <v>1</v>
      </c>
      <c r="I18" s="276">
        <v>1</v>
      </c>
      <c r="J18" s="144"/>
      <c r="K18" s="144"/>
      <c r="L18" s="144"/>
    </row>
    <row r="19" spans="1:12" x14ac:dyDescent="0.25">
      <c r="A19" s="284" t="s">
        <v>146</v>
      </c>
      <c r="B19" s="64">
        <v>4</v>
      </c>
      <c r="C19" s="276">
        <v>1</v>
      </c>
      <c r="D19" s="276">
        <v>0</v>
      </c>
      <c r="E19" s="276">
        <v>0</v>
      </c>
      <c r="F19" s="276">
        <v>1</v>
      </c>
      <c r="G19" s="276">
        <v>1</v>
      </c>
      <c r="H19" s="276">
        <v>1</v>
      </c>
      <c r="I19" s="276">
        <v>0</v>
      </c>
      <c r="J19" s="144"/>
      <c r="K19" s="144"/>
      <c r="L19" s="144"/>
    </row>
    <row r="20" spans="1:12" x14ac:dyDescent="0.25">
      <c r="A20" s="272" t="s">
        <v>112</v>
      </c>
      <c r="B20" s="64">
        <v>16</v>
      </c>
      <c r="C20" s="64">
        <v>1</v>
      </c>
      <c r="D20" s="64">
        <v>2</v>
      </c>
      <c r="E20" s="64">
        <v>3</v>
      </c>
      <c r="F20" s="64">
        <v>3</v>
      </c>
      <c r="G20" s="64">
        <v>2</v>
      </c>
      <c r="H20" s="64">
        <v>2</v>
      </c>
      <c r="I20" s="64">
        <v>3</v>
      </c>
      <c r="J20" s="33"/>
      <c r="K20" s="33"/>
      <c r="L20" s="33"/>
    </row>
  </sheetData>
  <mergeCells count="3">
    <mergeCell ref="A1:I1"/>
    <mergeCell ref="A2:I2"/>
    <mergeCell ref="A3:I3"/>
  </mergeCells>
  <hyperlinks>
    <hyperlink ref="K1" location="INDEX!A1" display="Back to Index" xr:uid="{E9FC1E3D-8B70-4B94-B4E0-F67C7F6E96D5}"/>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CF8D9-6D1C-4A22-BD3D-41C1AF93F92F}">
  <sheetPr>
    <tabColor theme="9"/>
  </sheetPr>
  <dimension ref="A1:K28"/>
  <sheetViews>
    <sheetView zoomScale="130" zoomScaleNormal="130" workbookViewId="0">
      <selection activeCell="E32" sqref="E32"/>
    </sheetView>
  </sheetViews>
  <sheetFormatPr defaultRowHeight="15" x14ac:dyDescent="0.25"/>
  <cols>
    <col min="1" max="1" width="21" bestFit="1" customWidth="1"/>
    <col min="11" max="11" width="12.7109375" bestFit="1" customWidth="1"/>
  </cols>
  <sheetData>
    <row r="1" spans="1:11" ht="18.75" x14ac:dyDescent="0.25">
      <c r="A1" s="549" t="s">
        <v>157</v>
      </c>
      <c r="B1" s="551"/>
      <c r="C1" s="551"/>
      <c r="D1" s="551"/>
      <c r="E1" s="551"/>
      <c r="F1" s="551"/>
      <c r="G1" s="551"/>
      <c r="H1" s="551"/>
      <c r="I1" s="551"/>
      <c r="K1" s="222" t="s">
        <v>648</v>
      </c>
    </row>
    <row r="2" spans="1:11" ht="18.75" x14ac:dyDescent="0.25">
      <c r="A2" s="575" t="s">
        <v>1</v>
      </c>
      <c r="B2" s="576"/>
      <c r="C2" s="576"/>
      <c r="D2" s="576"/>
      <c r="E2" s="576"/>
      <c r="F2" s="576"/>
      <c r="G2" s="576"/>
      <c r="H2" s="576"/>
      <c r="I2" s="576"/>
    </row>
    <row r="3" spans="1:11" ht="18.75" x14ac:dyDescent="0.25">
      <c r="A3" s="550" t="s">
        <v>756</v>
      </c>
      <c r="B3" s="550"/>
      <c r="C3" s="550"/>
      <c r="D3" s="550"/>
      <c r="E3" s="550"/>
      <c r="F3" s="550"/>
      <c r="G3" s="550"/>
      <c r="H3" s="550"/>
      <c r="I3" s="550"/>
    </row>
    <row r="4" spans="1:11" x14ac:dyDescent="0.25">
      <c r="A4" s="63" t="s">
        <v>132</v>
      </c>
      <c r="B4" s="160" t="s">
        <v>3</v>
      </c>
      <c r="C4" s="297" t="s">
        <v>149</v>
      </c>
      <c r="D4" s="160" t="s">
        <v>150</v>
      </c>
      <c r="E4" s="160" t="s">
        <v>151</v>
      </c>
      <c r="F4" s="160" t="s">
        <v>152</v>
      </c>
      <c r="G4" s="160" t="s">
        <v>153</v>
      </c>
      <c r="H4" s="160" t="s">
        <v>154</v>
      </c>
      <c r="I4" s="160" t="s">
        <v>155</v>
      </c>
    </row>
    <row r="5" spans="1:11" x14ac:dyDescent="0.25">
      <c r="A5" s="63" t="s">
        <v>12</v>
      </c>
      <c r="B5" s="64">
        <v>549</v>
      </c>
      <c r="C5" s="64">
        <v>70</v>
      </c>
      <c r="D5" s="64">
        <v>67</v>
      </c>
      <c r="E5" s="64">
        <v>72</v>
      </c>
      <c r="F5" s="64">
        <v>87</v>
      </c>
      <c r="G5" s="64">
        <v>82</v>
      </c>
      <c r="H5" s="64">
        <v>79</v>
      </c>
      <c r="I5" s="64">
        <v>92</v>
      </c>
    </row>
    <row r="6" spans="1:11" x14ac:dyDescent="0.25">
      <c r="A6" s="63" t="s">
        <v>133</v>
      </c>
      <c r="B6" s="64">
        <v>175</v>
      </c>
      <c r="C6" s="64">
        <f>SUM(C7:C12)</f>
        <v>37</v>
      </c>
      <c r="D6" s="64">
        <v>20</v>
      </c>
      <c r="E6" s="64">
        <v>24</v>
      </c>
      <c r="F6" s="64">
        <v>29</v>
      </c>
      <c r="G6" s="64">
        <v>19</v>
      </c>
      <c r="H6" s="64">
        <v>23</v>
      </c>
      <c r="I6" s="64">
        <v>23</v>
      </c>
    </row>
    <row r="7" spans="1:11" x14ac:dyDescent="0.25">
      <c r="A7" s="284" t="s">
        <v>134</v>
      </c>
      <c r="B7" s="64">
        <f>SUM(C7:I7)</f>
        <v>41</v>
      </c>
      <c r="C7" s="276">
        <v>11</v>
      </c>
      <c r="D7" s="276">
        <v>2</v>
      </c>
      <c r="E7" s="276">
        <v>6</v>
      </c>
      <c r="F7" s="276">
        <v>8</v>
      </c>
      <c r="G7" s="276">
        <v>4</v>
      </c>
      <c r="H7" s="276">
        <v>3</v>
      </c>
      <c r="I7" s="276">
        <v>7</v>
      </c>
    </row>
    <row r="8" spans="1:11" x14ac:dyDescent="0.25">
      <c r="A8" s="284" t="s">
        <v>135</v>
      </c>
      <c r="B8" s="64">
        <v>32</v>
      </c>
      <c r="C8" s="276">
        <v>7</v>
      </c>
      <c r="D8" s="276">
        <v>4</v>
      </c>
      <c r="E8" s="276">
        <v>5</v>
      </c>
      <c r="F8" s="276">
        <v>2</v>
      </c>
      <c r="G8" s="276">
        <v>4</v>
      </c>
      <c r="H8" s="276">
        <v>3</v>
      </c>
      <c r="I8" s="276">
        <v>7</v>
      </c>
    </row>
    <row r="9" spans="1:11" x14ac:dyDescent="0.25">
      <c r="A9" s="284" t="s">
        <v>136</v>
      </c>
      <c r="B9" s="64">
        <v>18</v>
      </c>
      <c r="C9" s="276">
        <v>6</v>
      </c>
      <c r="D9" s="276">
        <v>1</v>
      </c>
      <c r="E9" s="276">
        <v>2</v>
      </c>
      <c r="F9" s="276">
        <v>2</v>
      </c>
      <c r="G9" s="276">
        <v>1</v>
      </c>
      <c r="H9" s="276">
        <v>4</v>
      </c>
      <c r="I9" s="276">
        <v>2</v>
      </c>
    </row>
    <row r="10" spans="1:11" x14ac:dyDescent="0.25">
      <c r="A10" s="284" t="s">
        <v>137</v>
      </c>
      <c r="B10" s="64">
        <v>18</v>
      </c>
      <c r="C10" s="276">
        <v>2</v>
      </c>
      <c r="D10" s="276">
        <v>5</v>
      </c>
      <c r="E10" s="276">
        <v>2</v>
      </c>
      <c r="F10" s="276">
        <v>2</v>
      </c>
      <c r="G10" s="276">
        <v>2</v>
      </c>
      <c r="H10" s="276">
        <v>3</v>
      </c>
      <c r="I10" s="276">
        <v>2</v>
      </c>
    </row>
    <row r="11" spans="1:11" x14ac:dyDescent="0.25">
      <c r="A11" s="284" t="s">
        <v>138</v>
      </c>
      <c r="B11" s="64">
        <v>33</v>
      </c>
      <c r="C11" s="276">
        <v>8</v>
      </c>
      <c r="D11" s="276">
        <v>4</v>
      </c>
      <c r="E11" s="276">
        <v>5</v>
      </c>
      <c r="F11" s="276">
        <v>6</v>
      </c>
      <c r="G11" s="276">
        <v>5</v>
      </c>
      <c r="H11" s="276">
        <v>4</v>
      </c>
      <c r="I11" s="276">
        <v>1</v>
      </c>
    </row>
    <row r="12" spans="1:11" x14ac:dyDescent="0.25">
      <c r="A12" s="284" t="s">
        <v>139</v>
      </c>
      <c r="B12" s="64">
        <v>33</v>
      </c>
      <c r="C12" s="276">
        <v>3</v>
      </c>
      <c r="D12" s="276">
        <v>4</v>
      </c>
      <c r="E12" s="276">
        <v>4</v>
      </c>
      <c r="F12" s="276">
        <v>9</v>
      </c>
      <c r="G12" s="276">
        <v>3</v>
      </c>
      <c r="H12" s="276">
        <v>6</v>
      </c>
      <c r="I12" s="276">
        <v>4</v>
      </c>
    </row>
    <row r="13" spans="1:11" x14ac:dyDescent="0.25">
      <c r="A13" s="63" t="s">
        <v>140</v>
      </c>
      <c r="B13" s="64">
        <v>286</v>
      </c>
      <c r="C13" s="64">
        <v>31</v>
      </c>
      <c r="D13" s="64">
        <v>32</v>
      </c>
      <c r="E13" s="64">
        <v>31</v>
      </c>
      <c r="F13" s="64">
        <v>43</v>
      </c>
      <c r="G13" s="64">
        <v>47</v>
      </c>
      <c r="H13" s="64">
        <v>45</v>
      </c>
      <c r="I13" s="64">
        <v>57</v>
      </c>
    </row>
    <row r="14" spans="1:11" x14ac:dyDescent="0.25">
      <c r="A14" s="284" t="s">
        <v>141</v>
      </c>
      <c r="B14" s="64">
        <v>42</v>
      </c>
      <c r="C14" s="276">
        <v>2</v>
      </c>
      <c r="D14" s="276">
        <v>5</v>
      </c>
      <c r="E14" s="276">
        <v>8</v>
      </c>
      <c r="F14" s="276">
        <v>8</v>
      </c>
      <c r="G14" s="276">
        <v>7</v>
      </c>
      <c r="H14" s="276">
        <v>8</v>
      </c>
      <c r="I14" s="276">
        <v>4</v>
      </c>
    </row>
    <row r="15" spans="1:11" x14ac:dyDescent="0.25">
      <c r="A15" s="284" t="s">
        <v>142</v>
      </c>
      <c r="B15" s="64">
        <v>55</v>
      </c>
      <c r="C15" s="276">
        <v>3</v>
      </c>
      <c r="D15" s="276">
        <v>9</v>
      </c>
      <c r="E15" s="276">
        <v>3</v>
      </c>
      <c r="F15" s="276">
        <v>7</v>
      </c>
      <c r="G15" s="276">
        <v>15</v>
      </c>
      <c r="H15" s="276">
        <v>9</v>
      </c>
      <c r="I15" s="276">
        <v>9</v>
      </c>
    </row>
    <row r="16" spans="1:11" x14ac:dyDescent="0.25">
      <c r="A16" s="284" t="s">
        <v>143</v>
      </c>
      <c r="B16" s="64">
        <v>45</v>
      </c>
      <c r="C16" s="276">
        <v>6</v>
      </c>
      <c r="D16" s="276">
        <v>6</v>
      </c>
      <c r="E16" s="276">
        <v>5</v>
      </c>
      <c r="F16" s="276">
        <v>7</v>
      </c>
      <c r="G16" s="276">
        <v>8</v>
      </c>
      <c r="H16" s="276">
        <v>5</v>
      </c>
      <c r="I16" s="276">
        <v>8</v>
      </c>
    </row>
    <row r="17" spans="1:9" x14ac:dyDescent="0.25">
      <c r="A17" s="284" t="s">
        <v>144</v>
      </c>
      <c r="B17" s="64">
        <v>37</v>
      </c>
      <c r="C17" s="276">
        <v>2</v>
      </c>
      <c r="D17" s="276">
        <v>5</v>
      </c>
      <c r="E17" s="276">
        <v>5</v>
      </c>
      <c r="F17" s="276">
        <v>7</v>
      </c>
      <c r="G17" s="276">
        <v>2</v>
      </c>
      <c r="H17" s="276">
        <v>7</v>
      </c>
      <c r="I17" s="276">
        <v>9</v>
      </c>
    </row>
    <row r="18" spans="1:9" x14ac:dyDescent="0.25">
      <c r="A18" s="284" t="s">
        <v>145</v>
      </c>
      <c r="B18" s="64">
        <v>57</v>
      </c>
      <c r="C18" s="276">
        <v>4</v>
      </c>
      <c r="D18" s="276">
        <v>4</v>
      </c>
      <c r="E18" s="276">
        <v>7</v>
      </c>
      <c r="F18" s="276">
        <v>5</v>
      </c>
      <c r="G18" s="276">
        <v>10</v>
      </c>
      <c r="H18" s="276">
        <v>10</v>
      </c>
      <c r="I18" s="276">
        <v>17</v>
      </c>
    </row>
    <row r="19" spans="1:9" x14ac:dyDescent="0.25">
      <c r="A19" s="284" t="s">
        <v>146</v>
      </c>
      <c r="B19" s="64">
        <v>50</v>
      </c>
      <c r="C19" s="276">
        <v>14</v>
      </c>
      <c r="D19" s="276">
        <v>3</v>
      </c>
      <c r="E19" s="276">
        <v>3</v>
      </c>
      <c r="F19" s="276">
        <v>9</v>
      </c>
      <c r="G19" s="276">
        <v>5</v>
      </c>
      <c r="H19" s="276">
        <v>6</v>
      </c>
      <c r="I19" s="276">
        <v>10</v>
      </c>
    </row>
    <row r="20" spans="1:9" x14ac:dyDescent="0.25">
      <c r="A20" s="63" t="s">
        <v>112</v>
      </c>
      <c r="B20" s="64">
        <v>88</v>
      </c>
      <c r="C20" s="64">
        <v>2</v>
      </c>
      <c r="D20" s="64">
        <v>15</v>
      </c>
      <c r="E20" s="64">
        <v>17</v>
      </c>
      <c r="F20" s="64">
        <v>15</v>
      </c>
      <c r="G20" s="64">
        <v>16</v>
      </c>
      <c r="H20" s="64">
        <v>11</v>
      </c>
      <c r="I20" s="64">
        <v>12</v>
      </c>
    </row>
    <row r="28" spans="1:9" x14ac:dyDescent="0.25">
      <c r="D28" s="456"/>
    </row>
  </sheetData>
  <mergeCells count="3">
    <mergeCell ref="A1:I1"/>
    <mergeCell ref="A2:I2"/>
    <mergeCell ref="A3:I3"/>
  </mergeCells>
  <hyperlinks>
    <hyperlink ref="K1" location="INDEX!A1" display="Back to Index" xr:uid="{A0E05EEF-E23B-4AB3-B4BB-CD1E129DF2C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734ba00-7b24-40e8-a022-03327a49b8d9">
      <Terms xmlns="http://schemas.microsoft.com/office/infopath/2007/PartnerControls"/>
    </lcf76f155ced4ddcb4097134ff3c332f>
    <TaxCatchAll xmlns="183e5f64-3519-4a88-b621-7c6749c532cb" xsi:nil="true"/>
  </documentManagement>
</p:properties>
</file>

<file path=customXml/item3.xml>��< ? x m l   v e r s i o n = " 1 . 0 "   e n c o d i n g = " u t f - 1 6 " ? > < D a t a M a s h u p   x m l n s = " h t t p : / / s c h e m a s . m i c r o s o f t . c o m / D a t a M a s h u p " > A A A A A I o E A A B Q S w M E F A A C A A g A i l N c W a X l P 5 C l A A A A 9 w A A A B I A H A B D b 2 5 m a W c v U G F j a 2 F n Z S 5 4 b W w g o h g A K K A U A A A A A A A A A A A A A A A A A A A A A A A A A A A A h Y 9 B D o I w F E S v Q r q n L d U Y Q z 5 l 4 V Y S E 6 J x S 2 q F R v g Y W i x 3 c + G R v I I Y R d 2 5 n D d v M X O / 3 i A d m j q 4 6 M 6 a F h M S U U 4 C j a o 9 G C w T 0 r t j u C S p h E 2 h T k W p g 1 F G G w / 2 k J D K u X P M m P e e + h l t u 5 I J z i O 2 z 9 a 5 q n R T k I 9 s / s u h Q e s K V J p I 2 L 3 G S E E j s a B i z g X l w C Y K m c G v I c b B z / Y H w q q v X d 9 p q T H c 5 s C m C O x 9 Q j 4 A U E s D B B Q A A g A I A I p T X F 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K U 1 x Z Q E d Y U o M B A A B L A w A A E w A c A E Z v c m 1 1 b G F z L 1 N l Y 3 R p b 2 4 x L m 0 g o h g A K K A U A A A A A A A A A A A A A A A A A A A A A A A A A A A A d Z F R T 8 I w E M f f S f g O T X 2 B Z C x s j I 1 J e E D E a N R o A s Y H R k z Z D l n o e q Y t c Y b w 3 S 0 w l E T b l 0 v / v 9 7 d / 6 4 K U p 2 j I J N j 9 P r 1 W r 2 m V k x C R i Y r A O 2 R A e G g 6 z V i z g Q 3 M g W j j M s U u P u K c r 1 A X D d u c g 7 u C I U G o V W D j i 6 T F w V S J R x T x t 9 A r 7 B g y u s m U y g + k j B 5 z F O J C p d 6 n L 3 D N X 4 K j i x T S e B 7 v h f 1 l q 0 w 6 E E r y K K 4 x Z Z + 2 A L f 7 0 R x F s Z R 2 k 4 e x k / 3 Q z J l C w 7 E i 9 2 S q 5 I 2 H S I 2 n D t E y w 0 0 n c r r w f 3 b I R j H R + v b 2 Z 2 G Y k C P k D r 3 u c i q G 5 3 v Z t d M s 3 m V f 0 G f J R a o z S J u g W V m H G r K H B q 7 F a n 0 x n k r h 8 w q O u R 8 Y s Z n U g 3 2 v u b N n 8 K j F R P v p u 7 0 6 w N + i 0 4 l E 2 q J s h g h 3 x R i D 1 X j H x f O d k t P 8 1 M z s 3 l H N J R 6 5 5 A t P e b 6 F r 1 j 0 Y O T z s T X m d w 1 8 p 3 Q Y e D u z Z y B 0 A Y i G + j Z Q G w D X t t K P C v x r a R j J c F f c s X S N d F o 5 A z K 8 9 3 s m v V a L v 7 9 x / 4 3 U E s B A i 0 A F A A C A A g A i l N c W a X l P 5 C l A A A A 9 w A A A B I A A A A A A A A A A A A A A A A A A A A A A E N v b m Z p Z y 9 Q Y W N r Y W d l L n h t b F B L A Q I t A B Q A A g A I A I p T X F k P y u m r p A A A A O k A A A A T A A A A A A A A A A A A A A A A A P E A A A B b Q 2 9 u d G V u d F 9 U e X B l c 1 0 u e G 1 s U E s B A i 0 A F A A C A A g A i l N c W U B H W F K D A Q A A S w M A A B M A A A A A A A A A A A A A A A A A 4 g E A A E Z v c m 1 1 b G F z L 1 N l Y 3 R p b 2 4 x L m 1 Q S w U G A A A A A A M A A w D C A A A A s g 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1 A Y A A A A A A A C y B g 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U 2 h l Z X Q x P C 9 J d G V t U G F 0 a D 4 8 L 0 l 0 Z W 1 M b 2 N h d G l v b j 4 8 U 3 R h Y m x l R W 5 0 c m l l c z 4 8 R W 5 0 c n k g V H l w Z T 0 i S X N Q c m l 2 Y X R l I i B W Y W x 1 Z T 0 i b D A i I C 8 + P E V u d H J 5 I F R 5 c G U 9 I l F 1 Z X J 5 S U Q i I F Z h b H V l P S J z M m R k N T g 3 N D c t M T E w M y 0 0 M G N m L W E 1 M j g t M G Y y Y z c 3 Z W I 2 O W Y 5 I i A v P j x F b n R y e S B U e X B l P S J G a W x s R W 5 h Y m x l Z C I g V m F s d W U 9 I m w w I i A v P j x F b n R y e S B U e X B l P S J G a W x s T 2 J q Z W N 0 V H l w Z S I g V m F s d W U 9 I n N D b 2 5 u Z W N 0 a W 9 u T 2 5 s e S I g L z 4 8 R W 5 0 c n k g V H l w Z T 0 i R m l s b F R v R G F 0 Y U 1 v Z G V s R W 5 h Y m x l Z C I g V m F s d W U 9 I m w w I i A v P j x F b n R y e S B U e X B l P S J O Y X Z p Z 2 F 0 a W 9 u U 3 R l c E 5 h b W U i I F Z h b H V l P S J z T m F 2 a W d h d G l v b i I g L z 4 8 R W 5 0 c n k g V H l w Z T 0 i U m V z d W x 0 V H l w Z S I g V m F s d W U 9 I n N U Y W J s Z S I g L z 4 8 R W 5 0 c n k g V H l w Z T 0 i Q n V m Z m V y T m V 4 d F J l Z n J l c 2 g i I F Z h b H V l P S J s M S I g L z 4 8 R W 5 0 c n k g V H l w Z T 0 i R m l s b G V k Q 2 9 t c G x l d G V S Z X N 1 b H R U b 1 d v c m t z a G V l d C I g V m F s d W U 9 I m w w I i A v P j x F b n R y e S B U e X B l P S J B Z G R l Z F R v R G F 0 Y U 1 v Z G V s I i B W Y W x 1 Z T 0 i b D A i I C 8 + P E V u d H J 5 I F R 5 c G U 9 I k Z p b G x F c n J v c k N v Z G U i I F Z h b H V l P S J z V W 5 r b m 9 3 b i I g L z 4 8 R W 5 0 c n k g V H l w Z T 0 i R m l s b E x h c 3 R V c G R h d G V k I i B W Y W x 1 Z T 0 i Z D I w M j Q t M T A t M j h U M T Q 6 M j g 6 M j A u O T c 3 O D k x M V o i I C 8 + P E V u d H J 5 I F R 5 c G U 9 I k Z p b G x T d G F 0 d X M i I F Z h b H V l P S J z Q 2 9 t c G x l d G U i I C 8 + P C 9 T d G F i b G V F b n R y a W V z P j w v S X R l b T 4 8 S X R l b T 4 8 S X R l b U x v Y 2 F 0 a W 9 u P j x J d G V t V H l w Z T 5 G b 3 J t d W x h P C 9 J d G V t V H l w Z T 4 8 S X R l b V B h d G g + U 2 V j d G l v b j E v U 2 h l Z X Q x L 1 N v d X J j Z T w v S X R l b V B h d G g + P C 9 J d G V t T G 9 j Y X R p b 2 4 + P F N 0 Y W J s Z U V u d H J p Z X M g L z 4 8 L 0 l 0 Z W 0 + P E l 0 Z W 0 + P E l 0 Z W 1 M b 2 N h d G l v b j 4 8 S X R l b V R 5 c G U + R m 9 y b X V s Y T w v S X R l b V R 5 c G U + P E l 0 Z W 1 Q Y X R o P l N l Y 3 R p b 2 4 x L 1 N o Z W V 0 M S 9 T a G V l d D F f U 2 h l Z X Q 8 L 0 l 0 Z W 1 Q Y X R o P j w v S X R l b U x v Y 2 F 0 a W 9 u P j x T d G F i b G V F b n R y a W V z I C 8 + P C 9 J d G V t P j x J d G V t P j x J d G V t T G 9 j Y X R p b 2 4 + P E l 0 Z W 1 U e X B l P k Z v c m 1 1 b G E 8 L 0 l 0 Z W 1 U e X B l P j x J d G V t U G F 0 a D 5 T Z W N 0 a W 9 u M S 9 T a G V l d D E v U H J v b W 9 0 Z W Q l M j B I Z W F k Z X J z P C 9 J d G V t U G F 0 a D 4 8 L 0 l 0 Z W 1 M b 2 N h d G l v b j 4 8 U 3 R h Y m x l R W 5 0 c m l l c y A v P j w v S X R l b T 4 8 S X R l b T 4 8 S X R l b U x v Y 2 F 0 a W 9 u P j x J d G V t V H l w Z T 5 G b 3 J t d W x h P C 9 J d G V t V H l w Z T 4 8 S X R l b V B h d G g + U 2 V j d G l v b j E v U 2 h l Z X Q x L 0 N o Y W 5 n Z W Q l M j B U e X B l P C 9 J d G V t U G F 0 a D 4 8 L 0 l 0 Z W 1 M b 2 N h d G l v b j 4 8 U 3 R h Y m x l R W 5 0 c m l l c y A v P j w v S X R l b T 4 8 L 0 l 0 Z W 1 z P j w v T G 9 j Y W x Q Y W N r Y W d l T W V 0 Y W R h d G F G a W x l P h Y A A A B Q S w U G A A A A A A A A A A A A A A A A A A A A A A A A 2 g A A A A E A A A D Q j J 3 f A R X R E Y x 6 A M B P w p f r A Q A A A G 2 7 A V A M i p p E t m M m 4 w 7 d T q s A A A A A A g A A A A A A A 2 Y A A M A A A A A Q A A A A 0 h i i S d g g g k v o 8 3 S w c A n a 9 Q A A A A A E g A A A o A A A A B A A A A D Y U 8 Q u L T J z m Y s P N 2 7 X B + R J U A A A A A 5 J Z E F 2 3 j Z d C G x T 5 n p 2 t x + N D 5 D 9 E 4 / A E 8 5 n t B N n j G B y F G b V I J g C T j P n r c N I p h k Q o y P z n r c d d t G e S f c o q Z v t u k l G q O L l d G O J S 9 o q e l d 8 t v + D F A A A A G R l W S 9 1 d B R E f T f c 0 S T J y t h O y K s 1 < / D a t a M a s h u p > 
</file>

<file path=customXml/item4.xml><?xml version="1.0" encoding="utf-8"?>
<ct:contentTypeSchema xmlns:ct="http://schemas.microsoft.com/office/2006/metadata/contentType" xmlns:ma="http://schemas.microsoft.com/office/2006/metadata/properties/metaAttributes" ct:_="" ma:_="" ma:contentTypeName="Document" ma:contentTypeID="0x010100DA1662A53C712F4B94A71B8C74E4E043" ma:contentTypeVersion="16" ma:contentTypeDescription="Create a new document." ma:contentTypeScope="" ma:versionID="aa6907db22118c8f059386183f486599">
  <xsd:schema xmlns:xsd="http://www.w3.org/2001/XMLSchema" xmlns:xs="http://www.w3.org/2001/XMLSchema" xmlns:p="http://schemas.microsoft.com/office/2006/metadata/properties" xmlns:ns2="6734ba00-7b24-40e8-a022-03327a49b8d9" xmlns:ns3="183e5f64-3519-4a88-b621-7c6749c532cb" targetNamespace="http://schemas.microsoft.com/office/2006/metadata/properties" ma:root="true" ma:fieldsID="ef3cb5bd8fc503d3d6e94fcea9c0a5ee" ns2:_="" ns3:_="">
    <xsd:import namespace="6734ba00-7b24-40e8-a022-03327a49b8d9"/>
    <xsd:import namespace="183e5f64-3519-4a88-b621-7c6749c532c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34ba00-7b24-40e8-a022-03327a49b8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94dbe8b-18e9-47c7-b546-59b10e5c3f2f"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83e5f64-3519-4a88-b621-7c6749c532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a7c6dab-4b9c-4ff1-9d29-60ffb41c617c}" ma:internalName="TaxCatchAll" ma:showField="CatchAllData" ma:web="183e5f64-3519-4a88-b621-7c6749c532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863BC4-A8A6-4888-832C-EFF733096FCB}">
  <ds:schemaRefs>
    <ds:schemaRef ds:uri="http://schemas.microsoft.com/sharepoint/v3/contenttype/forms"/>
  </ds:schemaRefs>
</ds:datastoreItem>
</file>

<file path=customXml/itemProps2.xml><?xml version="1.0" encoding="utf-8"?>
<ds:datastoreItem xmlns:ds="http://schemas.openxmlformats.org/officeDocument/2006/customXml" ds:itemID="{FC99E053-D6DB-464A-98FA-A9B8B314C176}">
  <ds:schemaRefs>
    <ds:schemaRef ds:uri="183e5f64-3519-4a88-b621-7c6749c532cb"/>
    <ds:schemaRef ds:uri="6734ba00-7b24-40e8-a022-03327a49b8d9"/>
    <ds:schemaRef ds:uri="http://schemas.microsoft.com/office/2006/documentManagement/types"/>
    <ds:schemaRef ds:uri="http://purl.org/dc/elements/1.1/"/>
    <ds:schemaRef ds:uri="http://purl.org/dc/terms/"/>
    <ds:schemaRef ds:uri="http://schemas.openxmlformats.org/package/2006/metadata/core-properties"/>
    <ds:schemaRef ds:uri="http://purl.org/dc/dcmitype/"/>
    <ds:schemaRef ds:uri="http://schemas.microsoft.com/office/2006/metadata/properti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E10D9093-65A3-4A93-A2DC-B917963AB10A}">
  <ds:schemaRefs>
    <ds:schemaRef ds:uri="http://schemas.microsoft.com/DataMashup"/>
  </ds:schemaRefs>
</ds:datastoreItem>
</file>

<file path=customXml/itemProps4.xml><?xml version="1.0" encoding="utf-8"?>
<ds:datastoreItem xmlns:ds="http://schemas.openxmlformats.org/officeDocument/2006/customXml" ds:itemID="{91D923CF-31B8-448D-8242-04CAE3A211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34ba00-7b24-40e8-a022-03327a49b8d9"/>
    <ds:schemaRef ds:uri="183e5f64-3519-4a88-b621-7c6749c532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INDEX</vt: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Table 17</vt:lpstr>
      <vt:lpstr>Table 18</vt:lpstr>
      <vt:lpstr>Table 19</vt:lpstr>
      <vt:lpstr>Table 20</vt:lpstr>
      <vt:lpstr>Table 21</vt:lpstr>
      <vt:lpstr>Table 22</vt:lpstr>
      <vt:lpstr>Table 23</vt:lpstr>
      <vt:lpstr>Table 24</vt:lpstr>
      <vt:lpstr>Table 25</vt:lpstr>
      <vt:lpstr>Table 26</vt:lpstr>
      <vt:lpstr>Table 27</vt:lpstr>
      <vt:lpstr>Table 28</vt:lpstr>
      <vt:lpstr>Table 29</vt:lpstr>
      <vt:lpstr>Table 30</vt:lpstr>
      <vt:lpstr>Table 31</vt:lpstr>
      <vt:lpstr>Table 32</vt:lpstr>
      <vt:lpstr>Table 33</vt:lpstr>
      <vt:lpstr>Table 34</vt:lpstr>
      <vt:lpstr>Table 35</vt:lpstr>
      <vt:lpstr>Table 36</vt:lpstr>
      <vt:lpstr>Table 37</vt:lpstr>
      <vt:lpstr>Table 38</vt:lpstr>
      <vt:lpstr>Table 39</vt:lpstr>
      <vt:lpstr>Table 40</vt:lpstr>
      <vt:lpstr>Table 41</vt:lpstr>
      <vt:lpstr>Table 42 </vt:lpstr>
      <vt:lpstr>Table 43</vt:lpstr>
      <vt:lpstr>Table 44</vt:lpstr>
      <vt:lpstr>Table 45</vt:lpstr>
      <vt:lpstr>Table 46</vt:lpstr>
      <vt:lpstr>Table 47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Mullins, Erin E. (CJISD) (FBI)</dc:creator>
  <cp:keywords/>
  <dc:description/>
  <cp:lastModifiedBy>Thomas, Ethan</cp:lastModifiedBy>
  <cp:revision/>
  <cp:lastPrinted>2024-07-17T15:16:00Z</cp:lastPrinted>
  <dcterms:created xsi:type="dcterms:W3CDTF">2022-03-01T15:50:04Z</dcterms:created>
  <dcterms:modified xsi:type="dcterms:W3CDTF">2024-10-28T18:20:54Z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0x010100DA1662A53C712F4B94A71B8C74E4E043</vt:lpwstr>
  </property>
  <property fmtid="{D5CDD505-2E9C-101B-9397-08002B2CF9AE}" pid="3" name="MediaServiceImageTags">
    <vt:lpwstr/>
  </property>
</Properties>
</file>